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yuva-my.sharepoint.com/personal/avv5zh_virginia_edu/Documents/Cooper Center Project/Population Projections/Pop Estimates/Documentation/For Release/"/>
    </mc:Choice>
  </mc:AlternateContent>
  <xr:revisionPtr revIDLastSave="16" documentId="11_F25DC773A252ABDACC104865011D62D85ADE58F1" xr6:coauthVersionLast="47" xr6:coauthVersionMax="47" xr10:uidLastSave="{F48CBF89-6D98-41FB-ACF1-377D2D254701}"/>
  <bookViews>
    <workbookView xWindow="855" yWindow="990" windowWidth="19725" windowHeight="12765" xr2:uid="{00000000-000D-0000-FFFF-FFFF00000000}"/>
  </bookViews>
  <sheets>
    <sheet name="Change_2025" sheetId="2" r:id="rId1"/>
  </sheets>
  <definedNames>
    <definedName name="_xlnm.Print_Area" localSheetId="0">Change_2025!$A$4:$G$142</definedName>
    <definedName name="_xlnm.Print_Titles" localSheetId="0">Change_2025!$1:$5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2" l="1"/>
  <c r="G26" i="2"/>
  <c r="G27" i="2"/>
  <c r="G28" i="2"/>
  <c r="G29" i="2"/>
  <c r="G46" i="2"/>
  <c r="G48" i="2"/>
  <c r="G49" i="2"/>
  <c r="G50" i="2"/>
  <c r="G51" i="2"/>
  <c r="G70" i="2"/>
  <c r="G71" i="2"/>
  <c r="G72" i="2"/>
  <c r="G73" i="2"/>
  <c r="G92" i="2"/>
  <c r="G93" i="2"/>
  <c r="G94" i="2"/>
  <c r="G95" i="2"/>
  <c r="E142" i="2"/>
  <c r="G113" i="2"/>
  <c r="G114" i="2"/>
  <c r="G115" i="2"/>
  <c r="G116" i="2"/>
  <c r="G117" i="2"/>
  <c r="G135" i="2"/>
  <c r="G136" i="2"/>
  <c r="G137" i="2"/>
  <c r="G138" i="2"/>
  <c r="G139" i="2"/>
  <c r="E6" i="2"/>
  <c r="F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7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40" i="2"/>
  <c r="C141" i="2"/>
  <c r="D141" i="2"/>
  <c r="F141" i="2"/>
  <c r="C142" i="2"/>
  <c r="D142" i="2"/>
  <c r="F142" i="2"/>
  <c r="G6" i="2" l="1"/>
  <c r="G141" i="2"/>
  <c r="G142" i="2"/>
</calcChain>
</file>

<file path=xl/sharedStrings.xml><?xml version="1.0" encoding="utf-8"?>
<sst xmlns="http://schemas.openxmlformats.org/spreadsheetml/2006/main" count="146" uniqueCount="146">
  <si>
    <t>Total Cities</t>
  </si>
  <si>
    <t>Total Counties</t>
  </si>
  <si>
    <t>Winchester City</t>
  </si>
  <si>
    <t>Williamsburg City</t>
  </si>
  <si>
    <t>Waynesboro City</t>
  </si>
  <si>
    <t>Virginia Beach City</t>
  </si>
  <si>
    <t>Suffolk City</t>
  </si>
  <si>
    <t>Staunton City</t>
  </si>
  <si>
    <t>Salem City</t>
  </si>
  <si>
    <t>Roanoke City</t>
  </si>
  <si>
    <t>Richmond City</t>
  </si>
  <si>
    <t>Radford City</t>
  </si>
  <si>
    <t>Portsmouth City</t>
  </si>
  <si>
    <t>Poquoson City</t>
  </si>
  <si>
    <t>Petersburg City</t>
  </si>
  <si>
    <t>Norton City</t>
  </si>
  <si>
    <t>Norfolk City</t>
  </si>
  <si>
    <t>Newport News City</t>
  </si>
  <si>
    <t>Martinsville City</t>
  </si>
  <si>
    <t>Manassas Park City</t>
  </si>
  <si>
    <t>Manassas City</t>
  </si>
  <si>
    <t>Lynchburg City</t>
  </si>
  <si>
    <t>Lexington City</t>
  </si>
  <si>
    <t>Hopewell City</t>
  </si>
  <si>
    <t>Harrisonburg City</t>
  </si>
  <si>
    <t>Hampton City</t>
  </si>
  <si>
    <t>Galax City</t>
  </si>
  <si>
    <t>Fredericksburg City</t>
  </si>
  <si>
    <t>Franklin City</t>
  </si>
  <si>
    <t>Falls Church City</t>
  </si>
  <si>
    <t>Fairfax City</t>
  </si>
  <si>
    <t>Emporia City</t>
  </si>
  <si>
    <t>Danville City</t>
  </si>
  <si>
    <t>Covington City</t>
  </si>
  <si>
    <t>Colonial Heights City</t>
  </si>
  <si>
    <t>Chesapeake City</t>
  </si>
  <si>
    <t>Charlottesville City</t>
  </si>
  <si>
    <t>Buena Vista City</t>
  </si>
  <si>
    <t>Bristol City</t>
  </si>
  <si>
    <t>Alexandria City</t>
  </si>
  <si>
    <t>York County</t>
  </si>
  <si>
    <t>Wythe County</t>
  </si>
  <si>
    <t>Wise County</t>
  </si>
  <si>
    <t>Westmoreland County</t>
  </si>
  <si>
    <t>Washington County</t>
  </si>
  <si>
    <t>Warren County</t>
  </si>
  <si>
    <t>Tazewell County</t>
  </si>
  <si>
    <t>Sussex County</t>
  </si>
  <si>
    <t>Surry County</t>
  </si>
  <si>
    <t>Stafford County</t>
  </si>
  <si>
    <t>Spotsylvania County</t>
  </si>
  <si>
    <t>Southampton County</t>
  </si>
  <si>
    <t>Smyth County</t>
  </si>
  <si>
    <t>Shenandoah County</t>
  </si>
  <si>
    <t>Scott County</t>
  </si>
  <si>
    <t>Russell County</t>
  </si>
  <si>
    <t>Rockingham County</t>
  </si>
  <si>
    <t>Rockbridge County</t>
  </si>
  <si>
    <t>Roanoke County</t>
  </si>
  <si>
    <t>Richmond County</t>
  </si>
  <si>
    <t>Rappahannock County</t>
  </si>
  <si>
    <t>Pulaski County</t>
  </si>
  <si>
    <t>Prince William County</t>
  </si>
  <si>
    <t>Prince George County</t>
  </si>
  <si>
    <t>Prince Edward County</t>
  </si>
  <si>
    <t>Powhatan County</t>
  </si>
  <si>
    <t>Pittsylvania County</t>
  </si>
  <si>
    <t>Patrick County</t>
  </si>
  <si>
    <t>Page County</t>
  </si>
  <si>
    <t>Orange County</t>
  </si>
  <si>
    <t>Nottoway County</t>
  </si>
  <si>
    <t>Northumberland County</t>
  </si>
  <si>
    <t>Northampton County</t>
  </si>
  <si>
    <t>New Kent County</t>
  </si>
  <si>
    <t>Nelson County</t>
  </si>
  <si>
    <t>Montgomery County</t>
  </si>
  <si>
    <t>Middlesex County</t>
  </si>
  <si>
    <t>Mecklenburg County</t>
  </si>
  <si>
    <t>Mathews County</t>
  </si>
  <si>
    <t>Madison County</t>
  </si>
  <si>
    <t>Lunenburg County</t>
  </si>
  <si>
    <t>Louisa County</t>
  </si>
  <si>
    <t>Loudoun County</t>
  </si>
  <si>
    <t>Lee County</t>
  </si>
  <si>
    <t>Lancaster County</t>
  </si>
  <si>
    <t>King William County</t>
  </si>
  <si>
    <t>King George County</t>
  </si>
  <si>
    <t>King and Queen County</t>
  </si>
  <si>
    <t>James City County</t>
  </si>
  <si>
    <t>Isle of Wight County</t>
  </si>
  <si>
    <t>Highland County</t>
  </si>
  <si>
    <t>Henry County</t>
  </si>
  <si>
    <t>Henrico County</t>
  </si>
  <si>
    <t>Hanover County</t>
  </si>
  <si>
    <t>Halifax County</t>
  </si>
  <si>
    <t>Greensville County</t>
  </si>
  <si>
    <t>Greene County</t>
  </si>
  <si>
    <t>Grayson County</t>
  </si>
  <si>
    <t>Goochland County</t>
  </si>
  <si>
    <t>Gloucester County</t>
  </si>
  <si>
    <t>Giles County</t>
  </si>
  <si>
    <t>Frederick County</t>
  </si>
  <si>
    <t>Franklin County</t>
  </si>
  <si>
    <t>Fluvanna County</t>
  </si>
  <si>
    <t>Floyd County</t>
  </si>
  <si>
    <t>Fauquier County</t>
  </si>
  <si>
    <t>Fairfax County</t>
  </si>
  <si>
    <t>Essex County</t>
  </si>
  <si>
    <t>Dinwiddie County</t>
  </si>
  <si>
    <t>Dickenson County</t>
  </si>
  <si>
    <t>Cumberland County</t>
  </si>
  <si>
    <t>Culpeper County</t>
  </si>
  <si>
    <t>Craig County</t>
  </si>
  <si>
    <t>Clarke County</t>
  </si>
  <si>
    <t>Chesterfield County</t>
  </si>
  <si>
    <t>Charlotte County</t>
  </si>
  <si>
    <t>Charles City County</t>
  </si>
  <si>
    <t>Carroll County</t>
  </si>
  <si>
    <t>Caroline County</t>
  </si>
  <si>
    <t>Campbell County</t>
  </si>
  <si>
    <t>Buckingham County</t>
  </si>
  <si>
    <t>Buchanan County</t>
  </si>
  <si>
    <t>Brunswick County</t>
  </si>
  <si>
    <t>Botetourt County</t>
  </si>
  <si>
    <t>Bland County</t>
  </si>
  <si>
    <t>Bedford County</t>
  </si>
  <si>
    <t>Bath County</t>
  </si>
  <si>
    <t>Augusta County</t>
  </si>
  <si>
    <t>Arlington County</t>
  </si>
  <si>
    <t>Appomattox County</t>
  </si>
  <si>
    <t>Amherst County</t>
  </si>
  <si>
    <t>Amelia County</t>
  </si>
  <si>
    <t>Alleghany County</t>
  </si>
  <si>
    <t>Albemarle County</t>
  </si>
  <si>
    <t>Accomack County</t>
  </si>
  <si>
    <t>Virginia</t>
  </si>
  <si>
    <t>Net Migration</t>
  </si>
  <si>
    <t>Births minus Deaths</t>
  </si>
  <si>
    <t>Numeric Change</t>
  </si>
  <si>
    <t>July 1, 2025 Estimate</t>
  </si>
  <si>
    <t>April 1, 2020 Census</t>
  </si>
  <si>
    <t>Locality</t>
  </si>
  <si>
    <t>FIPS Code</t>
  </si>
  <si>
    <t>Change since 2020 Census &amp; Components of Change</t>
  </si>
  <si>
    <t>July 1, 2025 Components of Change for Virginia and its Counties and Cities</t>
  </si>
  <si>
    <r>
      <t xml:space="preserve">Published on February 24, 2026, by the Weldon Cooper Center for Public Service, Demographics Research Group, 
</t>
    </r>
    <r>
      <rPr>
        <u/>
        <sz val="11"/>
        <rFont val="Calibri"/>
        <family val="2"/>
      </rPr>
      <t>https://www.coopercenter.org/virginia-population-estimates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</si>
</sst>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mbria"/>
      <family val="1"/>
    </font>
    <font>
      <b/>
      <i/>
      <sz val="11"/>
      <color theme="3"/>
      <name val="Calibri"/>
      <family val="2"/>
      <scheme val="minor"/>
    </font>
    <font>
      <u/>
      <sz val="11"/>
      <name val="Calibri"/>
      <family val="2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wrapText="1"/>
    </xf>
    <xf numFmtId="3" fontId="3" fillId="0" borderId="0" xfId="1" applyNumberFormat="1" applyFont="1"/>
    <xf numFmtId="3" fontId="4" fillId="0" borderId="0" xfId="1" applyNumberFormat="1" applyFont="1"/>
    <xf numFmtId="0" fontId="4" fillId="0" borderId="0" xfId="1" applyFont="1" applyAlignment="1">
      <alignment wrapText="1"/>
    </xf>
    <xf numFmtId="0" fontId="3" fillId="0" borderId="0" xfId="1" applyFont="1" applyAlignment="1">
      <alignment horizontal="center"/>
    </xf>
    <xf numFmtId="3" fontId="3" fillId="2" borderId="1" xfId="1" applyNumberFormat="1" applyFont="1" applyFill="1" applyBorder="1"/>
    <xf numFmtId="3" fontId="3" fillId="2" borderId="2" xfId="1" applyNumberFormat="1" applyFont="1" applyFill="1" applyBorder="1"/>
    <xf numFmtId="3" fontId="3" fillId="2" borderId="3" xfId="1" applyNumberFormat="1" applyFont="1" applyFill="1" applyBorder="1"/>
    <xf numFmtId="0" fontId="5" fillId="2" borderId="2" xfId="1" applyFont="1" applyFill="1" applyBorder="1" applyAlignment="1">
      <alignment wrapText="1"/>
    </xf>
    <xf numFmtId="0" fontId="3" fillId="2" borderId="3" xfId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0" xfId="1" applyNumberFormat="1" applyFont="1" applyFill="1"/>
    <xf numFmtId="3" fontId="3" fillId="2" borderId="5" xfId="1" applyNumberFormat="1" applyFont="1" applyFill="1" applyBorder="1"/>
    <xf numFmtId="0" fontId="5" fillId="2" borderId="0" xfId="1" applyFont="1" applyFill="1" applyAlignment="1">
      <alignment wrapText="1"/>
    </xf>
    <xf numFmtId="0" fontId="3" fillId="2" borderId="5" xfId="1" applyFont="1" applyFill="1" applyBorder="1" applyAlignment="1">
      <alignment horizontal="center"/>
    </xf>
    <xf numFmtId="9" fontId="3" fillId="0" borderId="0" xfId="2" applyFont="1"/>
    <xf numFmtId="3" fontId="3" fillId="0" borderId="0" xfId="2" applyNumberFormat="1" applyFont="1" applyFill="1" applyBorder="1"/>
    <xf numFmtId="3" fontId="3" fillId="0" borderId="0" xfId="3" applyNumberFormat="1" applyFont="1" applyFill="1" applyBorder="1" applyAlignment="1"/>
    <xf numFmtId="3" fontId="3" fillId="0" borderId="5" xfId="3" applyNumberFormat="1" applyFont="1" applyFill="1" applyBorder="1" applyAlignment="1"/>
    <xf numFmtId="0" fontId="3" fillId="0" borderId="0" xfId="1" applyFont="1" applyAlignment="1">
      <alignment wrapText="1"/>
    </xf>
    <xf numFmtId="3" fontId="3" fillId="0" borderId="5" xfId="1" applyNumberFormat="1" applyFont="1" applyBorder="1"/>
    <xf numFmtId="0" fontId="5" fillId="0" borderId="0" xfId="1" applyFont="1"/>
    <xf numFmtId="9" fontId="5" fillId="0" borderId="0" xfId="2" applyFont="1"/>
    <xf numFmtId="3" fontId="5" fillId="0" borderId="0" xfId="2" applyNumberFormat="1" applyFont="1" applyFill="1" applyBorder="1"/>
    <xf numFmtId="3" fontId="5" fillId="0" borderId="0" xfId="1" applyNumberFormat="1" applyFont="1"/>
    <xf numFmtId="3" fontId="5" fillId="0" borderId="5" xfId="1" applyNumberFormat="1" applyFont="1" applyBorder="1"/>
    <xf numFmtId="0" fontId="5" fillId="0" borderId="0" xfId="1" applyFont="1" applyAlignment="1">
      <alignment wrapText="1"/>
    </xf>
    <xf numFmtId="0" fontId="5" fillId="0" borderId="0" xfId="1" applyFont="1" applyAlignment="1">
      <alignment horizontal="center"/>
    </xf>
    <xf numFmtId="2" fontId="3" fillId="0" borderId="0" xfId="1" applyNumberFormat="1" applyFont="1" applyAlignment="1">
      <alignment wrapText="1"/>
    </xf>
    <xf numFmtId="2" fontId="7" fillId="0" borderId="6" xfId="1" applyNumberFormat="1" applyFont="1" applyBorder="1" applyAlignment="1">
      <alignment horizontal="center" vertical="center"/>
    </xf>
    <xf numFmtId="2" fontId="7" fillId="0" borderId="7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horizontal="center" vertical="center" wrapText="1"/>
    </xf>
    <xf numFmtId="2" fontId="1" fillId="0" borderId="6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49" fontId="3" fillId="0" borderId="0" xfId="1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165" fontId="3" fillId="0" borderId="0" xfId="1" applyNumberFormat="1" applyFont="1" applyAlignment="1">
      <alignment horizontal="left"/>
    </xf>
    <xf numFmtId="0" fontId="3" fillId="0" borderId="0" xfId="1" applyFont="1" applyAlignment="1">
      <alignment horizontal="center" vertical="top" wrapText="1"/>
    </xf>
    <xf numFmtId="165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center" vertical="top" wrapText="1"/>
    </xf>
    <xf numFmtId="49" fontId="1" fillId="0" borderId="0" xfId="1" applyNumberFormat="1" applyFont="1" applyAlignment="1">
      <alignment horizontal="center" vertical="center"/>
    </xf>
  </cellXfs>
  <cellStyles count="4">
    <cellStyle name="Comma 2" xfId="3" xr:uid="{372A48AA-D042-46C6-9B30-92EB303BF5D5}"/>
    <cellStyle name="Normal" xfId="0" builtinId="0"/>
    <cellStyle name="Normal 2" xfId="1" xr:uid="{D7A6B08B-5415-4F3D-AD2C-68E1EDF59413}"/>
    <cellStyle name="Percent 2" xfId="2" xr:uid="{65451056-8FDF-4164-B84B-CAFC8EED6474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double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5CE25B-B250-4DF5-BA7F-EF7C8D041A0E}" name="Table1" displayName="Table1" ref="A5:G140" totalsRowShown="0" headerRowBorderDxfId="8" tableBorderDxfId="7">
  <autoFilter ref="A5:G140" xr:uid="{C02AD150-E493-441C-9EAA-F89B927BD978}"/>
  <tableColumns count="7">
    <tableColumn id="1" xr3:uid="{939B7785-C850-4017-9EDD-DAD6FECAF8BC}" name="FIPS Code" dataDxfId="6"/>
    <tableColumn id="2" xr3:uid="{79E73616-F549-4C6D-8A2F-A1804B3DF4D9}" name="Locality" dataDxfId="5"/>
    <tableColumn id="3" xr3:uid="{F3352BA6-1122-4478-BF2C-ED222F84A8F7}" name="April 1, 2020 Census" dataDxfId="4"/>
    <tableColumn id="4" xr3:uid="{6887AE0F-9A0B-4C9E-B5AD-B04137F8997A}" name="July 1, 2025 Estimate" dataDxfId="3"/>
    <tableColumn id="5" xr3:uid="{B89557F2-89E5-4D98-9FF5-2336935B2698}" name="Numeric Change" dataDxfId="2">
      <calculatedColumnFormula>(D6-C6)</calculatedColumnFormula>
    </tableColumn>
    <tableColumn id="6" xr3:uid="{857EAF4E-0E06-459B-83D3-47C20D5E466E}" name="Births minus Deaths" dataDxfId="1"/>
    <tableColumn id="7" xr3:uid="{AFD7C0A5-8B5A-4576-B886-1260B0403B18}" name="Net Migration" dataDxfId="0">
      <calculatedColumnFormula>E6-F6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CEDE-7AB3-45D2-A2A8-A7C6AE41A6FD}">
  <dimension ref="A1:IO164"/>
  <sheetViews>
    <sheetView tabSelected="1" zoomScaleNormal="100" workbookViewId="0">
      <pane ySplit="5" topLeftCell="A6" activePane="bottomLeft" state="frozenSplit"/>
      <selection pane="bottomLeft" activeCell="B3" sqref="B3"/>
    </sheetView>
  </sheetViews>
  <sheetFormatPr defaultColWidth="14.85546875" defaultRowHeight="15" x14ac:dyDescent="0.25"/>
  <cols>
    <col min="1" max="1" width="12.7109375" style="2" bestFit="1" customWidth="1"/>
    <col min="2" max="2" width="27.140625" style="1" customWidth="1"/>
    <col min="3" max="3" width="20.5703125" style="1" customWidth="1"/>
    <col min="4" max="4" width="21.140625" style="1" customWidth="1"/>
    <col min="5" max="5" width="20.28515625" style="1" customWidth="1"/>
    <col min="6" max="6" width="21" style="1" customWidth="1"/>
    <col min="7" max="7" width="20.28515625" style="1" customWidth="1"/>
    <col min="8" max="16384" width="14.85546875" style="1"/>
  </cols>
  <sheetData>
    <row r="1" spans="1:249" ht="17.25" customHeight="1" x14ac:dyDescent="0.3">
      <c r="A1" s="44" t="s">
        <v>144</v>
      </c>
      <c r="B1" s="44"/>
      <c r="C1" s="44"/>
      <c r="D1" s="44"/>
      <c r="E1" s="44"/>
      <c r="F1" s="44"/>
      <c r="G1" s="44"/>
      <c r="H1" s="43"/>
      <c r="I1" s="40"/>
      <c r="J1" s="40"/>
    </row>
    <row r="2" spans="1:249" ht="30" customHeight="1" x14ac:dyDescent="0.25">
      <c r="A2" s="45" t="s">
        <v>145</v>
      </c>
      <c r="B2" s="45"/>
      <c r="C2" s="45"/>
      <c r="D2" s="45"/>
      <c r="E2" s="45"/>
      <c r="F2" s="45"/>
      <c r="G2" s="45"/>
      <c r="H2" s="41"/>
      <c r="I2" s="40"/>
      <c r="J2" s="40"/>
    </row>
    <row r="3" spans="1:249" x14ac:dyDescent="0.25">
      <c r="A3" s="42"/>
      <c r="B3" s="42"/>
      <c r="C3" s="42"/>
      <c r="D3" s="42"/>
      <c r="E3" s="42"/>
      <c r="F3" s="42"/>
      <c r="G3" s="42"/>
      <c r="H3" s="41"/>
      <c r="I3" s="40"/>
      <c r="J3" s="40"/>
    </row>
    <row r="4" spans="1:249" ht="15" customHeight="1" x14ac:dyDescent="0.25">
      <c r="A4" s="39"/>
      <c r="B4" s="37"/>
      <c r="C4" s="37"/>
      <c r="D4" s="38"/>
      <c r="E4" s="46" t="s">
        <v>143</v>
      </c>
      <c r="F4" s="46"/>
      <c r="G4" s="46"/>
      <c r="H4" s="37"/>
      <c r="I4" s="36"/>
      <c r="J4" s="36"/>
    </row>
    <row r="5" spans="1:249" s="30" customFormat="1" ht="15.75" thickBot="1" x14ac:dyDescent="0.3">
      <c r="A5" s="35" t="s">
        <v>142</v>
      </c>
      <c r="B5" s="34" t="s">
        <v>141</v>
      </c>
      <c r="C5" s="34" t="s">
        <v>140</v>
      </c>
      <c r="D5" s="33" t="s">
        <v>139</v>
      </c>
      <c r="E5" s="32" t="s">
        <v>138</v>
      </c>
      <c r="F5" s="31" t="s">
        <v>137</v>
      </c>
      <c r="G5" s="31" t="s">
        <v>136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</row>
    <row r="6" spans="1:249" s="23" customFormat="1" ht="15.75" thickTop="1" x14ac:dyDescent="0.25">
      <c r="A6" s="29">
        <v>51000</v>
      </c>
      <c r="B6" s="28" t="s">
        <v>135</v>
      </c>
      <c r="C6" s="26">
        <v>8631393</v>
      </c>
      <c r="D6" s="26">
        <v>8880106.9999999944</v>
      </c>
      <c r="E6" s="27">
        <f>(D6-C6)</f>
        <v>248713.99999999441</v>
      </c>
      <c r="F6" s="26">
        <f>SUM(F8:F140)</f>
        <v>78388</v>
      </c>
      <c r="G6" s="25">
        <f>E6-F6</f>
        <v>170325.99999999441</v>
      </c>
      <c r="H6" s="24"/>
      <c r="I6" s="24"/>
    </row>
    <row r="7" spans="1:249" x14ac:dyDescent="0.25">
      <c r="A7" s="6"/>
      <c r="B7" s="21"/>
      <c r="C7" s="3"/>
      <c r="D7" s="3"/>
      <c r="E7" s="22"/>
      <c r="F7" s="3"/>
      <c r="G7" s="18"/>
      <c r="H7" s="17"/>
      <c r="I7" s="17"/>
    </row>
    <row r="8" spans="1:249" x14ac:dyDescent="0.25">
      <c r="A8" s="6">
        <v>51001</v>
      </c>
      <c r="B8" s="21" t="s">
        <v>134</v>
      </c>
      <c r="C8" s="19">
        <v>33413</v>
      </c>
      <c r="D8" s="3">
        <v>33656.726816265829</v>
      </c>
      <c r="E8" s="20">
        <v>243.72681626582931</v>
      </c>
      <c r="F8" s="19">
        <v>-782</v>
      </c>
      <c r="G8" s="18">
        <f t="shared" ref="G8:G39" si="0">E8-F8</f>
        <v>1025.7268162658293</v>
      </c>
      <c r="H8" s="17"/>
      <c r="I8" s="17"/>
    </row>
    <row r="9" spans="1:249" x14ac:dyDescent="0.25">
      <c r="A9" s="6">
        <v>51003</v>
      </c>
      <c r="B9" s="21" t="s">
        <v>133</v>
      </c>
      <c r="C9" s="19">
        <v>112395</v>
      </c>
      <c r="D9" s="3">
        <v>119479.3335381769</v>
      </c>
      <c r="E9" s="20">
        <v>7084.3335381768848</v>
      </c>
      <c r="F9" s="19">
        <v>507</v>
      </c>
      <c r="G9" s="18">
        <f t="shared" si="0"/>
        <v>6577.3335381768848</v>
      </c>
      <c r="H9" s="17"/>
      <c r="I9" s="17"/>
    </row>
    <row r="10" spans="1:249" x14ac:dyDescent="0.25">
      <c r="A10" s="6">
        <v>51005</v>
      </c>
      <c r="B10" s="21" t="s">
        <v>132</v>
      </c>
      <c r="C10" s="19">
        <v>15223</v>
      </c>
      <c r="D10" s="3">
        <v>15087.10804285837</v>
      </c>
      <c r="E10" s="20">
        <v>-135.89195714162821</v>
      </c>
      <c r="F10" s="19">
        <v>-696</v>
      </c>
      <c r="G10" s="18">
        <f t="shared" si="0"/>
        <v>560.10804285837185</v>
      </c>
      <c r="H10" s="17"/>
      <c r="I10" s="17"/>
    </row>
    <row r="11" spans="1:249" x14ac:dyDescent="0.25">
      <c r="A11" s="6">
        <v>51007</v>
      </c>
      <c r="B11" s="21" t="s">
        <v>131</v>
      </c>
      <c r="C11" s="19">
        <v>13265</v>
      </c>
      <c r="D11" s="3">
        <v>13494.25063706559</v>
      </c>
      <c r="E11" s="20">
        <v>229.25063706559189</v>
      </c>
      <c r="F11" s="19">
        <v>-246</v>
      </c>
      <c r="G11" s="18">
        <f t="shared" si="0"/>
        <v>475.25063706559189</v>
      </c>
      <c r="H11" s="17"/>
      <c r="I11" s="17"/>
    </row>
    <row r="12" spans="1:249" x14ac:dyDescent="0.25">
      <c r="A12" s="6">
        <v>51009</v>
      </c>
      <c r="B12" s="21" t="s">
        <v>130</v>
      </c>
      <c r="C12" s="19">
        <v>31307</v>
      </c>
      <c r="D12" s="3">
        <v>31871.67362468916</v>
      </c>
      <c r="E12" s="20">
        <v>564.67362468915599</v>
      </c>
      <c r="F12" s="19">
        <v>-527</v>
      </c>
      <c r="G12" s="18">
        <f t="shared" si="0"/>
        <v>1091.673624689156</v>
      </c>
      <c r="H12" s="17"/>
      <c r="I12" s="17"/>
    </row>
    <row r="13" spans="1:249" x14ac:dyDescent="0.25">
      <c r="A13" s="6">
        <v>51011</v>
      </c>
      <c r="B13" s="21" t="s">
        <v>129</v>
      </c>
      <c r="C13" s="19">
        <v>16119</v>
      </c>
      <c r="D13" s="3">
        <v>16972.40761418852</v>
      </c>
      <c r="E13" s="20">
        <v>853.40761418851616</v>
      </c>
      <c r="F13" s="19">
        <v>-1</v>
      </c>
      <c r="G13" s="18">
        <f t="shared" si="0"/>
        <v>854.40761418851616</v>
      </c>
      <c r="H13" s="17"/>
      <c r="I13" s="17"/>
    </row>
    <row r="14" spans="1:249" x14ac:dyDescent="0.25">
      <c r="A14" s="6">
        <v>51013</v>
      </c>
      <c r="B14" s="21" t="s">
        <v>128</v>
      </c>
      <c r="C14" s="19">
        <v>238643</v>
      </c>
      <c r="D14" s="3">
        <v>247055.61067285659</v>
      </c>
      <c r="E14" s="20">
        <v>8412.6106728565937</v>
      </c>
      <c r="F14" s="19">
        <v>7408</v>
      </c>
      <c r="G14" s="18">
        <f t="shared" si="0"/>
        <v>1004.6106728565937</v>
      </c>
      <c r="H14" s="17"/>
      <c r="I14" s="17"/>
    </row>
    <row r="15" spans="1:249" x14ac:dyDescent="0.25">
      <c r="A15" s="6">
        <v>51015</v>
      </c>
      <c r="B15" s="21" t="s">
        <v>127</v>
      </c>
      <c r="C15" s="19">
        <v>77487</v>
      </c>
      <c r="D15" s="3">
        <v>78871.806805397486</v>
      </c>
      <c r="E15" s="20">
        <v>1384.806805397486</v>
      </c>
      <c r="F15" s="19">
        <v>-960</v>
      </c>
      <c r="G15" s="18">
        <f t="shared" si="0"/>
        <v>2344.8068053974857</v>
      </c>
      <c r="H15" s="17"/>
      <c r="I15" s="17"/>
    </row>
    <row r="16" spans="1:249" x14ac:dyDescent="0.25">
      <c r="A16" s="6">
        <v>51017</v>
      </c>
      <c r="B16" s="21" t="s">
        <v>126</v>
      </c>
      <c r="C16" s="19">
        <v>4209</v>
      </c>
      <c r="D16" s="3">
        <v>4211.6091594464597</v>
      </c>
      <c r="E16" s="20">
        <v>2.609159446459671</v>
      </c>
      <c r="F16" s="19">
        <v>-179</v>
      </c>
      <c r="G16" s="18">
        <f t="shared" si="0"/>
        <v>181.60915944645967</v>
      </c>
      <c r="H16" s="17"/>
      <c r="I16" s="17"/>
    </row>
    <row r="17" spans="1:9" x14ac:dyDescent="0.25">
      <c r="A17" s="6">
        <v>51019</v>
      </c>
      <c r="B17" s="21" t="s">
        <v>125</v>
      </c>
      <c r="C17" s="19">
        <v>79462</v>
      </c>
      <c r="D17" s="3">
        <v>81648.205333272155</v>
      </c>
      <c r="E17" s="20">
        <v>2186.2053332721548</v>
      </c>
      <c r="F17" s="19">
        <v>-1097</v>
      </c>
      <c r="G17" s="18">
        <f t="shared" si="0"/>
        <v>3283.2053332721548</v>
      </c>
      <c r="H17" s="17"/>
      <c r="I17" s="17"/>
    </row>
    <row r="18" spans="1:9" x14ac:dyDescent="0.25">
      <c r="A18" s="6">
        <v>51021</v>
      </c>
      <c r="B18" s="21" t="s">
        <v>124</v>
      </c>
      <c r="C18" s="19">
        <v>6270</v>
      </c>
      <c r="D18" s="3">
        <v>6248.8542917136501</v>
      </c>
      <c r="E18" s="20">
        <v>-21.145708286349869</v>
      </c>
      <c r="F18" s="19">
        <v>-279</v>
      </c>
      <c r="G18" s="18">
        <f t="shared" si="0"/>
        <v>257.85429171365013</v>
      </c>
      <c r="H18" s="17"/>
      <c r="I18" s="17"/>
    </row>
    <row r="19" spans="1:9" x14ac:dyDescent="0.25">
      <c r="A19" s="6">
        <v>51023</v>
      </c>
      <c r="B19" s="21" t="s">
        <v>123</v>
      </c>
      <c r="C19" s="19">
        <v>33596</v>
      </c>
      <c r="D19" s="3">
        <v>33823.84981232784</v>
      </c>
      <c r="E19" s="20">
        <v>227.84981232784051</v>
      </c>
      <c r="F19" s="19">
        <v>-866</v>
      </c>
      <c r="G19" s="18">
        <f t="shared" si="0"/>
        <v>1093.8498123278405</v>
      </c>
      <c r="H19" s="17"/>
      <c r="I19" s="17"/>
    </row>
    <row r="20" spans="1:9" x14ac:dyDescent="0.25">
      <c r="A20" s="6">
        <v>51025</v>
      </c>
      <c r="B20" s="21" t="s">
        <v>122</v>
      </c>
      <c r="C20" s="19">
        <v>15849</v>
      </c>
      <c r="D20" s="3">
        <v>15813.45457623103</v>
      </c>
      <c r="E20" s="20">
        <v>-35.545423768971887</v>
      </c>
      <c r="F20" s="19">
        <v>-590</v>
      </c>
      <c r="G20" s="18">
        <f t="shared" si="0"/>
        <v>554.45457623102811</v>
      </c>
      <c r="H20" s="17"/>
      <c r="I20" s="17"/>
    </row>
    <row r="21" spans="1:9" x14ac:dyDescent="0.25">
      <c r="A21" s="6">
        <v>51027</v>
      </c>
      <c r="B21" s="21" t="s">
        <v>121</v>
      </c>
      <c r="C21" s="19">
        <v>20355</v>
      </c>
      <c r="D21" s="3">
        <v>19001.7860508126</v>
      </c>
      <c r="E21" s="20">
        <v>-1353.2139491874041</v>
      </c>
      <c r="F21" s="19">
        <v>-1066</v>
      </c>
      <c r="G21" s="18">
        <f t="shared" si="0"/>
        <v>-287.21394918740407</v>
      </c>
      <c r="H21" s="17"/>
      <c r="I21" s="17"/>
    </row>
    <row r="22" spans="1:9" x14ac:dyDescent="0.25">
      <c r="A22" s="6">
        <v>51029</v>
      </c>
      <c r="B22" s="21" t="s">
        <v>120</v>
      </c>
      <c r="C22" s="19">
        <v>16824</v>
      </c>
      <c r="D22" s="3">
        <v>16759.662595855742</v>
      </c>
      <c r="E22" s="20">
        <v>-64.337404144258471</v>
      </c>
      <c r="F22" s="19">
        <v>-351</v>
      </c>
      <c r="G22" s="18">
        <f t="shared" si="0"/>
        <v>286.66259585574153</v>
      </c>
      <c r="H22" s="17"/>
      <c r="I22" s="17"/>
    </row>
    <row r="23" spans="1:9" x14ac:dyDescent="0.25">
      <c r="A23" s="6">
        <v>51031</v>
      </c>
      <c r="B23" s="21" t="s">
        <v>119</v>
      </c>
      <c r="C23" s="19">
        <v>55696</v>
      </c>
      <c r="D23" s="3">
        <v>56905.891929006779</v>
      </c>
      <c r="E23" s="20">
        <v>1209.891929006779</v>
      </c>
      <c r="F23" s="19">
        <v>-533</v>
      </c>
      <c r="G23" s="18">
        <f t="shared" si="0"/>
        <v>1742.891929006779</v>
      </c>
      <c r="H23" s="17"/>
      <c r="I23" s="17"/>
    </row>
    <row r="24" spans="1:9" x14ac:dyDescent="0.25">
      <c r="A24" s="6">
        <v>51033</v>
      </c>
      <c r="B24" s="21" t="s">
        <v>118</v>
      </c>
      <c r="C24" s="19">
        <v>30887</v>
      </c>
      <c r="D24" s="3">
        <v>34509.275871099417</v>
      </c>
      <c r="E24" s="20">
        <v>3622.275871099424</v>
      </c>
      <c r="F24" s="19">
        <v>123</v>
      </c>
      <c r="G24" s="18">
        <f t="shared" si="0"/>
        <v>3499.275871099424</v>
      </c>
      <c r="H24" s="17"/>
      <c r="I24" s="17"/>
    </row>
    <row r="25" spans="1:9" x14ac:dyDescent="0.25">
      <c r="A25" s="6">
        <v>51035</v>
      </c>
      <c r="B25" s="21" t="s">
        <v>117</v>
      </c>
      <c r="C25" s="19">
        <v>29155</v>
      </c>
      <c r="D25" s="3">
        <v>28636.093201513271</v>
      </c>
      <c r="E25" s="20">
        <v>-518.9067984867288</v>
      </c>
      <c r="F25" s="19">
        <v>-1081</v>
      </c>
      <c r="G25" s="18">
        <f t="shared" si="0"/>
        <v>562.0932015132712</v>
      </c>
      <c r="H25" s="17"/>
      <c r="I25" s="17"/>
    </row>
    <row r="26" spans="1:9" x14ac:dyDescent="0.25">
      <c r="A26" s="6">
        <v>51036</v>
      </c>
      <c r="B26" s="21" t="s">
        <v>116</v>
      </c>
      <c r="C26" s="19">
        <v>6773</v>
      </c>
      <c r="D26" s="3">
        <v>6785.5027566825102</v>
      </c>
      <c r="E26" s="20">
        <v>12.502756682510149</v>
      </c>
      <c r="F26" s="19">
        <v>-244</v>
      </c>
      <c r="G26" s="18">
        <f t="shared" si="0"/>
        <v>256.50275668251015</v>
      </c>
      <c r="H26" s="17"/>
      <c r="I26" s="17"/>
    </row>
    <row r="27" spans="1:9" x14ac:dyDescent="0.25">
      <c r="A27" s="6">
        <v>51037</v>
      </c>
      <c r="B27" s="21" t="s">
        <v>115</v>
      </c>
      <c r="C27" s="19">
        <v>11529</v>
      </c>
      <c r="D27" s="3">
        <v>11530.978275425199</v>
      </c>
      <c r="E27" s="20">
        <v>1.9782754252028101</v>
      </c>
      <c r="F27" s="19">
        <v>-298</v>
      </c>
      <c r="G27" s="18">
        <f t="shared" si="0"/>
        <v>299.97827542520281</v>
      </c>
      <c r="H27" s="17"/>
      <c r="I27" s="17"/>
    </row>
    <row r="28" spans="1:9" x14ac:dyDescent="0.25">
      <c r="A28" s="6">
        <v>51041</v>
      </c>
      <c r="B28" s="21" t="s">
        <v>114</v>
      </c>
      <c r="C28" s="19">
        <v>364548</v>
      </c>
      <c r="D28" s="3">
        <v>401301.3344981441</v>
      </c>
      <c r="E28" s="20">
        <v>36753.334498144097</v>
      </c>
      <c r="F28" s="19">
        <v>5592</v>
      </c>
      <c r="G28" s="18">
        <f t="shared" si="0"/>
        <v>31161.334498144097</v>
      </c>
      <c r="H28" s="17"/>
      <c r="I28" s="17"/>
    </row>
    <row r="29" spans="1:9" x14ac:dyDescent="0.25">
      <c r="A29" s="6">
        <v>51043</v>
      </c>
      <c r="B29" s="21" t="s">
        <v>113</v>
      </c>
      <c r="C29" s="19">
        <v>14783</v>
      </c>
      <c r="D29" s="3">
        <v>15542.81175409322</v>
      </c>
      <c r="E29" s="20">
        <v>759.81175409321986</v>
      </c>
      <c r="F29" s="19">
        <v>-283</v>
      </c>
      <c r="G29" s="18">
        <f t="shared" si="0"/>
        <v>1042.8117540932199</v>
      </c>
      <c r="H29" s="17"/>
      <c r="I29" s="17"/>
    </row>
    <row r="30" spans="1:9" x14ac:dyDescent="0.25">
      <c r="A30" s="6">
        <v>51045</v>
      </c>
      <c r="B30" s="21" t="s">
        <v>112</v>
      </c>
      <c r="C30" s="19">
        <v>4892</v>
      </c>
      <c r="D30" s="3">
        <v>4729.9348345557846</v>
      </c>
      <c r="E30" s="20">
        <v>-162.06516544421541</v>
      </c>
      <c r="F30" s="19">
        <v>-170</v>
      </c>
      <c r="G30" s="18">
        <f t="shared" si="0"/>
        <v>7.9348345557845903</v>
      </c>
      <c r="H30" s="17"/>
      <c r="I30" s="17"/>
    </row>
    <row r="31" spans="1:9" x14ac:dyDescent="0.25">
      <c r="A31" s="6">
        <v>51047</v>
      </c>
      <c r="B31" s="21" t="s">
        <v>111</v>
      </c>
      <c r="C31" s="19">
        <v>52552</v>
      </c>
      <c r="D31" s="3">
        <v>56830.597763227321</v>
      </c>
      <c r="E31" s="20">
        <v>4278.5977632273207</v>
      </c>
      <c r="F31" s="19">
        <v>814</v>
      </c>
      <c r="G31" s="18">
        <f t="shared" si="0"/>
        <v>3464.5977632273207</v>
      </c>
      <c r="H31" s="17"/>
      <c r="I31" s="17"/>
    </row>
    <row r="32" spans="1:9" x14ac:dyDescent="0.25">
      <c r="A32" s="6">
        <v>51049</v>
      </c>
      <c r="B32" s="21" t="s">
        <v>110</v>
      </c>
      <c r="C32" s="19">
        <v>9675</v>
      </c>
      <c r="D32" s="3">
        <v>10079.85895683018</v>
      </c>
      <c r="E32" s="20">
        <v>404.85895683018322</v>
      </c>
      <c r="F32" s="19">
        <v>-78</v>
      </c>
      <c r="G32" s="18">
        <f t="shared" si="0"/>
        <v>482.85895683018322</v>
      </c>
      <c r="H32" s="17"/>
      <c r="I32" s="17"/>
    </row>
    <row r="33" spans="1:9" x14ac:dyDescent="0.25">
      <c r="A33" s="6">
        <v>51051</v>
      </c>
      <c r="B33" s="21" t="s">
        <v>109</v>
      </c>
      <c r="C33" s="19">
        <v>14124</v>
      </c>
      <c r="D33" s="3">
        <v>13356.916336387811</v>
      </c>
      <c r="E33" s="20">
        <v>-767.08366361218759</v>
      </c>
      <c r="F33" s="19">
        <v>-670</v>
      </c>
      <c r="G33" s="18">
        <f t="shared" si="0"/>
        <v>-97.083663612187593</v>
      </c>
      <c r="H33" s="17"/>
      <c r="I33" s="17"/>
    </row>
    <row r="34" spans="1:9" x14ac:dyDescent="0.25">
      <c r="A34" s="6">
        <v>51053</v>
      </c>
      <c r="B34" s="21" t="s">
        <v>108</v>
      </c>
      <c r="C34" s="19">
        <v>27947</v>
      </c>
      <c r="D34" s="3">
        <v>28787.17049777797</v>
      </c>
      <c r="E34" s="20">
        <v>840.17049777797001</v>
      </c>
      <c r="F34" s="19">
        <v>-274</v>
      </c>
      <c r="G34" s="18">
        <f t="shared" si="0"/>
        <v>1114.17049777797</v>
      </c>
      <c r="H34" s="17"/>
      <c r="I34" s="17"/>
    </row>
    <row r="35" spans="1:9" x14ac:dyDescent="0.25">
      <c r="A35" s="6">
        <v>51057</v>
      </c>
      <c r="B35" s="21" t="s">
        <v>107</v>
      </c>
      <c r="C35" s="19">
        <v>10599</v>
      </c>
      <c r="D35" s="3">
        <v>10494.01143966625</v>
      </c>
      <c r="E35" s="20">
        <v>-104.9885603337534</v>
      </c>
      <c r="F35" s="19">
        <v>-302</v>
      </c>
      <c r="G35" s="18">
        <f t="shared" si="0"/>
        <v>197.01143966624659</v>
      </c>
      <c r="H35" s="17"/>
      <c r="I35" s="17"/>
    </row>
    <row r="36" spans="1:9" x14ac:dyDescent="0.25">
      <c r="A36" s="6">
        <v>51059</v>
      </c>
      <c r="B36" s="21" t="s">
        <v>106</v>
      </c>
      <c r="C36" s="19">
        <v>1150309</v>
      </c>
      <c r="D36" s="3">
        <v>1147514.188854123</v>
      </c>
      <c r="E36" s="20">
        <v>-2794.8111458765338</v>
      </c>
      <c r="F36" s="19">
        <v>35700</v>
      </c>
      <c r="G36" s="18">
        <f t="shared" si="0"/>
        <v>-38494.811145876534</v>
      </c>
      <c r="H36" s="17"/>
      <c r="I36" s="17"/>
    </row>
    <row r="37" spans="1:9" x14ac:dyDescent="0.25">
      <c r="A37" s="6">
        <v>51061</v>
      </c>
      <c r="B37" s="21" t="s">
        <v>105</v>
      </c>
      <c r="C37" s="19">
        <v>72972</v>
      </c>
      <c r="D37" s="3">
        <v>75663.597955284669</v>
      </c>
      <c r="E37" s="20">
        <v>2691.5979552846688</v>
      </c>
      <c r="F37" s="19">
        <v>540</v>
      </c>
      <c r="G37" s="18">
        <f t="shared" si="0"/>
        <v>2151.5979552846688</v>
      </c>
      <c r="H37" s="17"/>
      <c r="I37" s="17"/>
    </row>
    <row r="38" spans="1:9" x14ac:dyDescent="0.25">
      <c r="A38" s="6">
        <v>51063</v>
      </c>
      <c r="B38" s="21" t="s">
        <v>104</v>
      </c>
      <c r="C38" s="19">
        <v>15476</v>
      </c>
      <c r="D38" s="3">
        <v>15458.73995078748</v>
      </c>
      <c r="E38" s="20">
        <v>-17.260049212523882</v>
      </c>
      <c r="F38" s="19">
        <v>-339</v>
      </c>
      <c r="G38" s="18">
        <f t="shared" si="0"/>
        <v>321.73995078747612</v>
      </c>
      <c r="H38" s="17"/>
      <c r="I38" s="17"/>
    </row>
    <row r="39" spans="1:9" x14ac:dyDescent="0.25">
      <c r="A39" s="6">
        <v>51065</v>
      </c>
      <c r="B39" s="21" t="s">
        <v>103</v>
      </c>
      <c r="C39" s="19">
        <v>27249</v>
      </c>
      <c r="D39" s="3">
        <v>28737.88627300545</v>
      </c>
      <c r="E39" s="20">
        <v>1488.8862730054459</v>
      </c>
      <c r="F39" s="19">
        <v>-21</v>
      </c>
      <c r="G39" s="18">
        <f t="shared" si="0"/>
        <v>1509.8862730054459</v>
      </c>
      <c r="H39" s="17"/>
      <c r="I39" s="17"/>
    </row>
    <row r="40" spans="1:9" x14ac:dyDescent="0.25">
      <c r="A40" s="6">
        <v>51067</v>
      </c>
      <c r="B40" s="21" t="s">
        <v>102</v>
      </c>
      <c r="C40" s="19">
        <v>54477</v>
      </c>
      <c r="D40" s="3">
        <v>54048.383794382251</v>
      </c>
      <c r="E40" s="20">
        <v>-428.61620561774907</v>
      </c>
      <c r="F40" s="19">
        <v>-1323</v>
      </c>
      <c r="G40" s="18">
        <f t="shared" ref="G40:G71" si="1">E40-F40</f>
        <v>894.38379438225093</v>
      </c>
      <c r="H40" s="17"/>
      <c r="I40" s="17"/>
    </row>
    <row r="41" spans="1:9" x14ac:dyDescent="0.25">
      <c r="A41" s="6">
        <v>51069</v>
      </c>
      <c r="B41" s="21" t="s">
        <v>101</v>
      </c>
      <c r="C41" s="19">
        <v>91419</v>
      </c>
      <c r="D41" s="3">
        <v>100830.4163915448</v>
      </c>
      <c r="E41" s="20">
        <v>9411.4163915448153</v>
      </c>
      <c r="F41" s="19">
        <v>436</v>
      </c>
      <c r="G41" s="18">
        <f t="shared" si="1"/>
        <v>8975.4163915448153</v>
      </c>
      <c r="H41" s="17"/>
      <c r="I41" s="17"/>
    </row>
    <row r="42" spans="1:9" x14ac:dyDescent="0.25">
      <c r="A42" s="6">
        <v>51071</v>
      </c>
      <c r="B42" s="21" t="s">
        <v>100</v>
      </c>
      <c r="C42" s="19">
        <v>16787</v>
      </c>
      <c r="D42" s="3">
        <v>16639.931967286251</v>
      </c>
      <c r="E42" s="20">
        <v>-147.0680327137452</v>
      </c>
      <c r="F42" s="19">
        <v>-593</v>
      </c>
      <c r="G42" s="18">
        <f t="shared" si="1"/>
        <v>445.9319672862548</v>
      </c>
      <c r="H42" s="17"/>
      <c r="I42" s="17"/>
    </row>
    <row r="43" spans="1:9" x14ac:dyDescent="0.25">
      <c r="A43" s="6">
        <v>51073</v>
      </c>
      <c r="B43" s="21" t="s">
        <v>99</v>
      </c>
      <c r="C43" s="19">
        <v>38711</v>
      </c>
      <c r="D43" s="3">
        <v>38932.968231789288</v>
      </c>
      <c r="E43" s="20">
        <v>221.9682317892948</v>
      </c>
      <c r="F43" s="19">
        <v>-782</v>
      </c>
      <c r="G43" s="18">
        <f t="shared" si="1"/>
        <v>1003.9682317892948</v>
      </c>
      <c r="H43" s="17"/>
      <c r="I43" s="17"/>
    </row>
    <row r="44" spans="1:9" x14ac:dyDescent="0.25">
      <c r="A44" s="6">
        <v>51075</v>
      </c>
      <c r="B44" s="21" t="s">
        <v>98</v>
      </c>
      <c r="C44" s="19">
        <v>24727</v>
      </c>
      <c r="D44" s="3">
        <v>28431.71234521177</v>
      </c>
      <c r="E44" s="20">
        <v>3704.7123452117698</v>
      </c>
      <c r="F44" s="19">
        <v>-346</v>
      </c>
      <c r="G44" s="18">
        <f t="shared" si="1"/>
        <v>4050.7123452117698</v>
      </c>
      <c r="H44" s="17"/>
      <c r="I44" s="17"/>
    </row>
    <row r="45" spans="1:9" x14ac:dyDescent="0.25">
      <c r="A45" s="6">
        <v>51077</v>
      </c>
      <c r="B45" s="21" t="s">
        <v>97</v>
      </c>
      <c r="C45" s="19">
        <v>15333</v>
      </c>
      <c r="D45" s="3">
        <v>15105.892140716411</v>
      </c>
      <c r="E45" s="20">
        <v>-227.10785928359289</v>
      </c>
      <c r="F45" s="19">
        <v>-735</v>
      </c>
      <c r="G45" s="18">
        <f t="shared" si="1"/>
        <v>507.89214071640708</v>
      </c>
      <c r="H45" s="17"/>
      <c r="I45" s="17"/>
    </row>
    <row r="46" spans="1:9" x14ac:dyDescent="0.25">
      <c r="A46" s="6">
        <v>51079</v>
      </c>
      <c r="B46" s="21" t="s">
        <v>96</v>
      </c>
      <c r="C46" s="19">
        <v>20552</v>
      </c>
      <c r="D46" s="3">
        <v>22102.880859523349</v>
      </c>
      <c r="E46" s="20">
        <v>1550.880859523349</v>
      </c>
      <c r="F46" s="19">
        <v>133</v>
      </c>
      <c r="G46" s="18">
        <f t="shared" si="1"/>
        <v>1417.880859523349</v>
      </c>
      <c r="H46" s="17"/>
      <c r="I46" s="17"/>
    </row>
    <row r="47" spans="1:9" x14ac:dyDescent="0.25">
      <c r="A47" s="6">
        <v>51081</v>
      </c>
      <c r="B47" s="21" t="s">
        <v>95</v>
      </c>
      <c r="C47" s="19">
        <v>11391</v>
      </c>
      <c r="D47" s="3">
        <v>11233.470774309781</v>
      </c>
      <c r="E47" s="20">
        <v>-157.52922569022121</v>
      </c>
      <c r="F47" s="19">
        <v>-381</v>
      </c>
      <c r="G47" s="18">
        <f t="shared" si="1"/>
        <v>223.47077430977879</v>
      </c>
      <c r="H47" s="17"/>
      <c r="I47" s="17"/>
    </row>
    <row r="48" spans="1:9" x14ac:dyDescent="0.25">
      <c r="A48" s="6">
        <v>51083</v>
      </c>
      <c r="B48" s="21" t="s">
        <v>94</v>
      </c>
      <c r="C48" s="19">
        <v>34022</v>
      </c>
      <c r="D48" s="3">
        <v>33368.298283444783</v>
      </c>
      <c r="E48" s="20">
        <v>-653.70171655521699</v>
      </c>
      <c r="F48" s="19">
        <v>-1147</v>
      </c>
      <c r="G48" s="18">
        <f t="shared" si="1"/>
        <v>493.29828344478301</v>
      </c>
      <c r="H48" s="17"/>
      <c r="I48" s="17"/>
    </row>
    <row r="49" spans="1:9" x14ac:dyDescent="0.25">
      <c r="A49" s="6">
        <v>51085</v>
      </c>
      <c r="B49" s="21" t="s">
        <v>93</v>
      </c>
      <c r="C49" s="19">
        <v>109979</v>
      </c>
      <c r="D49" s="3">
        <v>116037.2317820524</v>
      </c>
      <c r="E49" s="20">
        <v>6058.2317820524477</v>
      </c>
      <c r="F49" s="19">
        <v>-618</v>
      </c>
      <c r="G49" s="18">
        <f t="shared" si="1"/>
        <v>6676.2317820524477</v>
      </c>
      <c r="H49" s="17"/>
      <c r="I49" s="17"/>
    </row>
    <row r="50" spans="1:9" x14ac:dyDescent="0.25">
      <c r="A50" s="6">
        <v>51087</v>
      </c>
      <c r="B50" s="21" t="s">
        <v>92</v>
      </c>
      <c r="C50" s="19">
        <v>334389</v>
      </c>
      <c r="D50" s="3">
        <v>350282.36812721757</v>
      </c>
      <c r="E50" s="20">
        <v>15893.368127217631</v>
      </c>
      <c r="F50" s="19">
        <v>2270</v>
      </c>
      <c r="G50" s="18">
        <f t="shared" si="1"/>
        <v>13623.368127217631</v>
      </c>
      <c r="H50" s="17"/>
      <c r="I50" s="17"/>
    </row>
    <row r="51" spans="1:9" x14ac:dyDescent="0.25">
      <c r="A51" s="6">
        <v>51089</v>
      </c>
      <c r="B51" s="21" t="s">
        <v>91</v>
      </c>
      <c r="C51" s="19">
        <v>50948</v>
      </c>
      <c r="D51" s="3">
        <v>47901.860254458639</v>
      </c>
      <c r="E51" s="20">
        <v>-3046.1397455413612</v>
      </c>
      <c r="F51" s="19">
        <v>-2318</v>
      </c>
      <c r="G51" s="18">
        <f t="shared" si="1"/>
        <v>-728.13974554136121</v>
      </c>
      <c r="H51" s="17"/>
      <c r="I51" s="17"/>
    </row>
    <row r="52" spans="1:9" x14ac:dyDescent="0.25">
      <c r="A52" s="6">
        <v>51091</v>
      </c>
      <c r="B52" s="21" t="s">
        <v>90</v>
      </c>
      <c r="C52" s="19">
        <v>2232</v>
      </c>
      <c r="D52" s="3">
        <v>2300.3051920083149</v>
      </c>
      <c r="E52" s="20">
        <v>68.305192008315316</v>
      </c>
      <c r="F52" s="19">
        <v>-72</v>
      </c>
      <c r="G52" s="18">
        <f t="shared" si="1"/>
        <v>140.30519200831532</v>
      </c>
      <c r="H52" s="17"/>
      <c r="I52" s="17"/>
    </row>
    <row r="53" spans="1:9" x14ac:dyDescent="0.25">
      <c r="A53" s="6">
        <v>51093</v>
      </c>
      <c r="B53" s="21" t="s">
        <v>89</v>
      </c>
      <c r="C53" s="19">
        <v>38606</v>
      </c>
      <c r="D53" s="3">
        <v>41533.721802938337</v>
      </c>
      <c r="E53" s="20">
        <v>2927.7218029383439</v>
      </c>
      <c r="F53" s="19">
        <v>-330</v>
      </c>
      <c r="G53" s="18">
        <f t="shared" si="1"/>
        <v>3257.7218029383439</v>
      </c>
      <c r="H53" s="17"/>
      <c r="I53" s="17"/>
    </row>
    <row r="54" spans="1:9" x14ac:dyDescent="0.25">
      <c r="A54" s="6">
        <v>51095</v>
      </c>
      <c r="B54" s="21" t="s">
        <v>88</v>
      </c>
      <c r="C54" s="19">
        <v>78254</v>
      </c>
      <c r="D54" s="3">
        <v>80777.131752721049</v>
      </c>
      <c r="E54" s="20">
        <v>2523.131752721049</v>
      </c>
      <c r="F54" s="19">
        <v>-1279</v>
      </c>
      <c r="G54" s="18">
        <f t="shared" si="1"/>
        <v>3802.131752721049</v>
      </c>
      <c r="H54" s="17"/>
      <c r="I54" s="17"/>
    </row>
    <row r="55" spans="1:9" x14ac:dyDescent="0.25">
      <c r="A55" s="6">
        <v>51097</v>
      </c>
      <c r="B55" s="21" t="s">
        <v>87</v>
      </c>
      <c r="C55" s="19">
        <v>6608</v>
      </c>
      <c r="D55" s="3">
        <v>6789.4155864659324</v>
      </c>
      <c r="E55" s="20">
        <v>181.41558646593239</v>
      </c>
      <c r="F55" s="19">
        <v>-194</v>
      </c>
      <c r="G55" s="18">
        <f t="shared" si="1"/>
        <v>375.41558646593239</v>
      </c>
      <c r="H55" s="17"/>
      <c r="I55" s="17"/>
    </row>
    <row r="56" spans="1:9" x14ac:dyDescent="0.25">
      <c r="A56" s="6">
        <v>51099</v>
      </c>
      <c r="B56" s="21" t="s">
        <v>86</v>
      </c>
      <c r="C56" s="19">
        <v>26723</v>
      </c>
      <c r="D56" s="3">
        <v>28588.890739344679</v>
      </c>
      <c r="E56" s="20">
        <v>1865.890739344683</v>
      </c>
      <c r="F56" s="19">
        <v>427</v>
      </c>
      <c r="G56" s="18">
        <f t="shared" si="1"/>
        <v>1438.890739344683</v>
      </c>
      <c r="H56" s="17"/>
      <c r="I56" s="17"/>
    </row>
    <row r="57" spans="1:9" x14ac:dyDescent="0.25">
      <c r="A57" s="6">
        <v>51101</v>
      </c>
      <c r="B57" s="21" t="s">
        <v>85</v>
      </c>
      <c r="C57" s="19">
        <v>17810</v>
      </c>
      <c r="D57" s="3">
        <v>19215.539244405369</v>
      </c>
      <c r="E57" s="20">
        <v>1405.539244405365</v>
      </c>
      <c r="F57" s="19">
        <v>200</v>
      </c>
      <c r="G57" s="18">
        <f t="shared" si="1"/>
        <v>1205.539244405365</v>
      </c>
      <c r="H57" s="17"/>
      <c r="I57" s="17"/>
    </row>
    <row r="58" spans="1:9" x14ac:dyDescent="0.25">
      <c r="A58" s="6">
        <v>51103</v>
      </c>
      <c r="B58" s="21" t="s">
        <v>84</v>
      </c>
      <c r="C58" s="19">
        <v>10919</v>
      </c>
      <c r="D58" s="3">
        <v>11211.591989753069</v>
      </c>
      <c r="E58" s="20">
        <v>292.59198975307481</v>
      </c>
      <c r="F58" s="19">
        <v>-814</v>
      </c>
      <c r="G58" s="18">
        <f t="shared" si="1"/>
        <v>1106.5919897530748</v>
      </c>
      <c r="H58" s="17"/>
      <c r="I58" s="17"/>
    </row>
    <row r="59" spans="1:9" x14ac:dyDescent="0.25">
      <c r="A59" s="6">
        <v>51105</v>
      </c>
      <c r="B59" s="21" t="s">
        <v>83</v>
      </c>
      <c r="C59" s="19">
        <v>22173</v>
      </c>
      <c r="D59" s="3">
        <v>21654.913664878</v>
      </c>
      <c r="E59" s="20">
        <v>-518.08633512199958</v>
      </c>
      <c r="F59" s="19">
        <v>-903</v>
      </c>
      <c r="G59" s="18">
        <f t="shared" si="1"/>
        <v>384.91366487800042</v>
      </c>
      <c r="H59" s="17"/>
      <c r="I59" s="17"/>
    </row>
    <row r="60" spans="1:9" x14ac:dyDescent="0.25">
      <c r="A60" s="6">
        <v>51107</v>
      </c>
      <c r="B60" s="21" t="s">
        <v>82</v>
      </c>
      <c r="C60" s="19">
        <v>420959</v>
      </c>
      <c r="D60" s="3">
        <v>446678.91231480392</v>
      </c>
      <c r="E60" s="20">
        <v>25719.912314803922</v>
      </c>
      <c r="F60" s="19">
        <v>15392</v>
      </c>
      <c r="G60" s="18">
        <f t="shared" si="1"/>
        <v>10327.912314803922</v>
      </c>
      <c r="H60" s="17"/>
      <c r="I60" s="17"/>
    </row>
    <row r="61" spans="1:9" x14ac:dyDescent="0.25">
      <c r="A61" s="6">
        <v>51109</v>
      </c>
      <c r="B61" s="21" t="s">
        <v>81</v>
      </c>
      <c r="C61" s="19">
        <v>37596</v>
      </c>
      <c r="D61" s="3">
        <v>42418.382540064951</v>
      </c>
      <c r="E61" s="20">
        <v>4822.3825400649512</v>
      </c>
      <c r="F61" s="19">
        <v>-154</v>
      </c>
      <c r="G61" s="18">
        <f t="shared" si="1"/>
        <v>4976.3825400649512</v>
      </c>
      <c r="H61" s="17"/>
      <c r="I61" s="17"/>
    </row>
    <row r="62" spans="1:9" x14ac:dyDescent="0.25">
      <c r="A62" s="6">
        <v>51111</v>
      </c>
      <c r="B62" s="21" t="s">
        <v>80</v>
      </c>
      <c r="C62" s="19">
        <v>11936</v>
      </c>
      <c r="D62" s="3">
        <v>12070.25423366476</v>
      </c>
      <c r="E62" s="20">
        <v>134.2542336647621</v>
      </c>
      <c r="F62" s="19">
        <v>-249</v>
      </c>
      <c r="G62" s="18">
        <f t="shared" si="1"/>
        <v>383.25423366476207</v>
      </c>
      <c r="H62" s="17"/>
      <c r="I62" s="17"/>
    </row>
    <row r="63" spans="1:9" x14ac:dyDescent="0.25">
      <c r="A63" s="6">
        <v>51113</v>
      </c>
      <c r="B63" s="21" t="s">
        <v>79</v>
      </c>
      <c r="C63" s="19">
        <v>13837</v>
      </c>
      <c r="D63" s="3">
        <v>14012.215332267369</v>
      </c>
      <c r="E63" s="20">
        <v>175.2153322673694</v>
      </c>
      <c r="F63" s="19">
        <v>-176</v>
      </c>
      <c r="G63" s="18">
        <f t="shared" si="1"/>
        <v>351.21533226736938</v>
      </c>
      <c r="H63" s="17"/>
      <c r="I63" s="17"/>
    </row>
    <row r="64" spans="1:9" x14ac:dyDescent="0.25">
      <c r="A64" s="6">
        <v>51115</v>
      </c>
      <c r="B64" s="21" t="s">
        <v>78</v>
      </c>
      <c r="C64" s="19">
        <v>8533</v>
      </c>
      <c r="D64" s="3">
        <v>8322.2986034077494</v>
      </c>
      <c r="E64" s="20">
        <v>-210.7013965922506</v>
      </c>
      <c r="F64" s="19">
        <v>-436</v>
      </c>
      <c r="G64" s="18">
        <f t="shared" si="1"/>
        <v>225.2986034077494</v>
      </c>
      <c r="H64" s="17"/>
      <c r="I64" s="17"/>
    </row>
    <row r="65" spans="1:9" x14ac:dyDescent="0.25">
      <c r="A65" s="6">
        <v>51117</v>
      </c>
      <c r="B65" s="21" t="s">
        <v>77</v>
      </c>
      <c r="C65" s="19">
        <v>30319</v>
      </c>
      <c r="D65" s="3">
        <v>30376.158994367579</v>
      </c>
      <c r="E65" s="20">
        <v>57.158994367582643</v>
      </c>
      <c r="F65" s="19">
        <v>-1336</v>
      </c>
      <c r="G65" s="18">
        <f t="shared" si="1"/>
        <v>1393.1589943675826</v>
      </c>
      <c r="H65" s="17"/>
      <c r="I65" s="17"/>
    </row>
    <row r="66" spans="1:9" x14ac:dyDescent="0.25">
      <c r="A66" s="6">
        <v>51119</v>
      </c>
      <c r="B66" s="21" t="s">
        <v>76</v>
      </c>
      <c r="C66" s="19">
        <v>10625</v>
      </c>
      <c r="D66" s="3">
        <v>10977.61877390494</v>
      </c>
      <c r="E66" s="20">
        <v>352.61877390494192</v>
      </c>
      <c r="F66" s="19">
        <v>-618</v>
      </c>
      <c r="G66" s="18">
        <f t="shared" si="1"/>
        <v>970.61877390494192</v>
      </c>
      <c r="H66" s="17"/>
      <c r="I66" s="17"/>
    </row>
    <row r="67" spans="1:9" x14ac:dyDescent="0.25">
      <c r="A67" s="6">
        <v>51121</v>
      </c>
      <c r="B67" s="21" t="s">
        <v>75</v>
      </c>
      <c r="C67" s="19">
        <v>99721</v>
      </c>
      <c r="D67" s="3">
        <v>101268.0510052828</v>
      </c>
      <c r="E67" s="20">
        <v>1547.051005282789</v>
      </c>
      <c r="F67" s="19">
        <v>-302</v>
      </c>
      <c r="G67" s="18">
        <f t="shared" si="1"/>
        <v>1849.051005282789</v>
      </c>
      <c r="H67" s="17"/>
      <c r="I67" s="17"/>
    </row>
    <row r="68" spans="1:9" x14ac:dyDescent="0.25">
      <c r="A68" s="6">
        <v>51125</v>
      </c>
      <c r="B68" s="21" t="s">
        <v>74</v>
      </c>
      <c r="C68" s="19">
        <v>14775</v>
      </c>
      <c r="D68" s="3">
        <v>14677.28338686228</v>
      </c>
      <c r="E68" s="20">
        <v>-97.716613137716195</v>
      </c>
      <c r="F68" s="19">
        <v>-412</v>
      </c>
      <c r="G68" s="18">
        <f t="shared" si="1"/>
        <v>314.28338686228381</v>
      </c>
      <c r="H68" s="17"/>
      <c r="I68" s="17"/>
    </row>
    <row r="69" spans="1:9" x14ac:dyDescent="0.25">
      <c r="A69" s="6">
        <v>51127</v>
      </c>
      <c r="B69" s="21" t="s">
        <v>73</v>
      </c>
      <c r="C69" s="19">
        <v>22945</v>
      </c>
      <c r="D69" s="3">
        <v>27871.960023110711</v>
      </c>
      <c r="E69" s="20">
        <v>4926.9600231107106</v>
      </c>
      <c r="F69" s="19">
        <v>137</v>
      </c>
      <c r="G69" s="18">
        <f t="shared" si="1"/>
        <v>4789.9600231107106</v>
      </c>
      <c r="H69" s="17"/>
      <c r="I69" s="17"/>
    </row>
    <row r="70" spans="1:9" x14ac:dyDescent="0.25">
      <c r="A70" s="6">
        <v>51131</v>
      </c>
      <c r="B70" s="21" t="s">
        <v>72</v>
      </c>
      <c r="C70" s="19">
        <v>12282</v>
      </c>
      <c r="D70" s="3">
        <v>12312.790849397839</v>
      </c>
      <c r="E70" s="20">
        <v>30.79084939784298</v>
      </c>
      <c r="F70" s="19">
        <v>-488</v>
      </c>
      <c r="G70" s="18">
        <f t="shared" si="1"/>
        <v>518.79084939784298</v>
      </c>
      <c r="H70" s="17"/>
      <c r="I70" s="17"/>
    </row>
    <row r="71" spans="1:9" x14ac:dyDescent="0.25">
      <c r="A71" s="6">
        <v>51133</v>
      </c>
      <c r="B71" s="21" t="s">
        <v>71</v>
      </c>
      <c r="C71" s="19">
        <v>11839</v>
      </c>
      <c r="D71" s="3">
        <v>11887.30528516957</v>
      </c>
      <c r="E71" s="20">
        <v>48.305285169573843</v>
      </c>
      <c r="F71" s="19">
        <v>-665</v>
      </c>
      <c r="G71" s="18">
        <f t="shared" si="1"/>
        <v>713.30528516957384</v>
      </c>
      <c r="H71" s="17"/>
      <c r="I71" s="17"/>
    </row>
    <row r="72" spans="1:9" x14ac:dyDescent="0.25">
      <c r="A72" s="6">
        <v>51135</v>
      </c>
      <c r="B72" s="21" t="s">
        <v>70</v>
      </c>
      <c r="C72" s="19">
        <v>15642</v>
      </c>
      <c r="D72" s="3">
        <v>15833.022341361109</v>
      </c>
      <c r="E72" s="20">
        <v>191.02234136110559</v>
      </c>
      <c r="F72" s="19">
        <v>-354</v>
      </c>
      <c r="G72" s="18">
        <f t="shared" ref="G72:G103" si="2">E72-F72</f>
        <v>545.02234136110565</v>
      </c>
      <c r="H72" s="17"/>
      <c r="I72" s="17"/>
    </row>
    <row r="73" spans="1:9" x14ac:dyDescent="0.25">
      <c r="A73" s="6">
        <v>51137</v>
      </c>
      <c r="B73" s="21" t="s">
        <v>69</v>
      </c>
      <c r="C73" s="19">
        <v>36254</v>
      </c>
      <c r="D73" s="3">
        <v>39382.360903513138</v>
      </c>
      <c r="E73" s="20">
        <v>3128.3609035131449</v>
      </c>
      <c r="F73" s="19">
        <v>-324</v>
      </c>
      <c r="G73" s="18">
        <f t="shared" si="2"/>
        <v>3452.3609035131449</v>
      </c>
      <c r="H73" s="17"/>
      <c r="I73" s="17"/>
    </row>
    <row r="74" spans="1:9" x14ac:dyDescent="0.25">
      <c r="A74" s="6">
        <v>51139</v>
      </c>
      <c r="B74" s="21" t="s">
        <v>68</v>
      </c>
      <c r="C74" s="19">
        <v>23709</v>
      </c>
      <c r="D74" s="3">
        <v>23985.72326153205</v>
      </c>
      <c r="E74" s="20">
        <v>276.72326153205358</v>
      </c>
      <c r="F74" s="19">
        <v>-654</v>
      </c>
      <c r="G74" s="18">
        <f t="shared" si="2"/>
        <v>930.72326153205358</v>
      </c>
      <c r="H74" s="17"/>
      <c r="I74" s="17"/>
    </row>
    <row r="75" spans="1:9" x14ac:dyDescent="0.25">
      <c r="A75" s="6">
        <v>51141</v>
      </c>
      <c r="B75" s="21" t="s">
        <v>67</v>
      </c>
      <c r="C75" s="19">
        <v>17608</v>
      </c>
      <c r="D75" s="3">
        <v>16932.83032407529</v>
      </c>
      <c r="E75" s="20">
        <v>-675.16967592470974</v>
      </c>
      <c r="F75" s="19">
        <v>-884</v>
      </c>
      <c r="G75" s="18">
        <f t="shared" si="2"/>
        <v>208.83032407529026</v>
      </c>
      <c r="H75" s="17"/>
      <c r="I75" s="17"/>
    </row>
    <row r="76" spans="1:9" x14ac:dyDescent="0.25">
      <c r="A76" s="6">
        <v>51143</v>
      </c>
      <c r="B76" s="21" t="s">
        <v>66</v>
      </c>
      <c r="C76" s="19">
        <v>60501</v>
      </c>
      <c r="D76" s="3">
        <v>58825.376040253628</v>
      </c>
      <c r="E76" s="20">
        <v>-1675.6239597463721</v>
      </c>
      <c r="F76" s="19">
        <v>-1797</v>
      </c>
      <c r="G76" s="18">
        <f t="shared" si="2"/>
        <v>121.37604025362793</v>
      </c>
      <c r="H76" s="17"/>
      <c r="I76" s="17"/>
    </row>
    <row r="77" spans="1:9" x14ac:dyDescent="0.25">
      <c r="A77" s="6">
        <v>51145</v>
      </c>
      <c r="B77" s="21" t="s">
        <v>65</v>
      </c>
      <c r="C77" s="19">
        <v>30333</v>
      </c>
      <c r="D77" s="3">
        <v>31946.169966018861</v>
      </c>
      <c r="E77" s="20">
        <v>1613.169966018861</v>
      </c>
      <c r="F77" s="19">
        <v>-78</v>
      </c>
      <c r="G77" s="18">
        <f t="shared" si="2"/>
        <v>1691.169966018861</v>
      </c>
      <c r="H77" s="17"/>
      <c r="I77" s="17"/>
    </row>
    <row r="78" spans="1:9" x14ac:dyDescent="0.25">
      <c r="A78" s="6">
        <v>51147</v>
      </c>
      <c r="B78" s="21" t="s">
        <v>64</v>
      </c>
      <c r="C78" s="19">
        <v>21849</v>
      </c>
      <c r="D78" s="3">
        <v>22323.42608619326</v>
      </c>
      <c r="E78" s="20">
        <v>474.42608619325978</v>
      </c>
      <c r="F78" s="19">
        <v>-318</v>
      </c>
      <c r="G78" s="18">
        <f t="shared" si="2"/>
        <v>792.42608619325983</v>
      </c>
      <c r="H78" s="17"/>
      <c r="I78" s="17"/>
    </row>
    <row r="79" spans="1:9" x14ac:dyDescent="0.25">
      <c r="A79" s="6">
        <v>51149</v>
      </c>
      <c r="B79" s="21" t="s">
        <v>63</v>
      </c>
      <c r="C79" s="19">
        <v>43010</v>
      </c>
      <c r="D79" s="3">
        <v>43591.84722772854</v>
      </c>
      <c r="E79" s="20">
        <v>581.84722772854002</v>
      </c>
      <c r="F79" s="19">
        <v>537</v>
      </c>
      <c r="G79" s="18">
        <f t="shared" si="2"/>
        <v>44.84722772854002</v>
      </c>
      <c r="H79" s="17"/>
      <c r="I79" s="17"/>
    </row>
    <row r="80" spans="1:9" x14ac:dyDescent="0.25">
      <c r="A80" s="6">
        <v>51153</v>
      </c>
      <c r="B80" s="21" t="s">
        <v>62</v>
      </c>
      <c r="C80" s="19">
        <v>482204</v>
      </c>
      <c r="D80" s="3">
        <v>501855.93085632421</v>
      </c>
      <c r="E80" s="20">
        <v>19651.930856324208</v>
      </c>
      <c r="F80" s="19">
        <v>18811</v>
      </c>
      <c r="G80" s="18">
        <f t="shared" si="2"/>
        <v>840.93085632420843</v>
      </c>
      <c r="H80" s="17"/>
      <c r="I80" s="17"/>
    </row>
    <row r="81" spans="1:9" x14ac:dyDescent="0.25">
      <c r="A81" s="6">
        <v>51155</v>
      </c>
      <c r="B81" s="21" t="s">
        <v>61</v>
      </c>
      <c r="C81" s="19">
        <v>33800</v>
      </c>
      <c r="D81" s="3">
        <v>33428.659310071089</v>
      </c>
      <c r="E81" s="20">
        <v>-371.34068992891122</v>
      </c>
      <c r="F81" s="19">
        <v>-1243</v>
      </c>
      <c r="G81" s="18">
        <f t="shared" si="2"/>
        <v>871.65931007108884</v>
      </c>
      <c r="H81" s="17"/>
      <c r="I81" s="17"/>
    </row>
    <row r="82" spans="1:9" x14ac:dyDescent="0.25">
      <c r="A82" s="6">
        <v>51157</v>
      </c>
      <c r="B82" s="21" t="s">
        <v>60</v>
      </c>
      <c r="C82" s="19">
        <v>7348</v>
      </c>
      <c r="D82" s="3">
        <v>7515.3879954470212</v>
      </c>
      <c r="E82" s="20">
        <v>167.38799544702121</v>
      </c>
      <c r="F82" s="19">
        <v>-176</v>
      </c>
      <c r="G82" s="18">
        <f t="shared" si="2"/>
        <v>343.38799544702124</v>
      </c>
      <c r="H82" s="17"/>
      <c r="I82" s="17"/>
    </row>
    <row r="83" spans="1:9" x14ac:dyDescent="0.25">
      <c r="A83" s="6">
        <v>51159</v>
      </c>
      <c r="B83" s="21" t="s">
        <v>59</v>
      </c>
      <c r="C83" s="19">
        <v>8923</v>
      </c>
      <c r="D83" s="3">
        <v>9349.185858102559</v>
      </c>
      <c r="E83" s="20">
        <v>426.185858102559</v>
      </c>
      <c r="F83" s="19">
        <v>-221</v>
      </c>
      <c r="G83" s="18">
        <f t="shared" si="2"/>
        <v>647.185858102559</v>
      </c>
      <c r="H83" s="17"/>
      <c r="I83" s="17"/>
    </row>
    <row r="84" spans="1:9" x14ac:dyDescent="0.25">
      <c r="A84" s="6">
        <v>51161</v>
      </c>
      <c r="B84" s="21" t="s">
        <v>58</v>
      </c>
      <c r="C84" s="19">
        <v>96929</v>
      </c>
      <c r="D84" s="3">
        <v>97260.008661336571</v>
      </c>
      <c r="E84" s="20">
        <v>331.00866133657109</v>
      </c>
      <c r="F84" s="19">
        <v>-1920</v>
      </c>
      <c r="G84" s="18">
        <f t="shared" si="2"/>
        <v>2251.0086613365711</v>
      </c>
      <c r="H84" s="17"/>
      <c r="I84" s="17"/>
    </row>
    <row r="85" spans="1:9" x14ac:dyDescent="0.25">
      <c r="A85" s="6">
        <v>51163</v>
      </c>
      <c r="B85" s="21" t="s">
        <v>57</v>
      </c>
      <c r="C85" s="19">
        <v>22650</v>
      </c>
      <c r="D85" s="3">
        <v>22542.461604931999</v>
      </c>
      <c r="E85" s="20">
        <v>-107.538395067997</v>
      </c>
      <c r="F85" s="19">
        <v>-591</v>
      </c>
      <c r="G85" s="18">
        <f t="shared" si="2"/>
        <v>483.46160493200301</v>
      </c>
      <c r="H85" s="17"/>
      <c r="I85" s="17"/>
    </row>
    <row r="86" spans="1:9" x14ac:dyDescent="0.25">
      <c r="A86" s="6">
        <v>51165</v>
      </c>
      <c r="B86" s="21" t="s">
        <v>56</v>
      </c>
      <c r="C86" s="19">
        <v>83757</v>
      </c>
      <c r="D86" s="3">
        <v>89391.260442139144</v>
      </c>
      <c r="E86" s="20">
        <v>5634.2604421391443</v>
      </c>
      <c r="F86" s="19">
        <v>87</v>
      </c>
      <c r="G86" s="18">
        <f t="shared" si="2"/>
        <v>5547.2604421391443</v>
      </c>
      <c r="H86" s="17"/>
      <c r="I86" s="17"/>
    </row>
    <row r="87" spans="1:9" x14ac:dyDescent="0.25">
      <c r="A87" s="6">
        <v>51167</v>
      </c>
      <c r="B87" s="21" t="s">
        <v>55</v>
      </c>
      <c r="C87" s="19">
        <v>25781</v>
      </c>
      <c r="D87" s="3">
        <v>25138.98875879596</v>
      </c>
      <c r="E87" s="20">
        <v>-642.01124120403983</v>
      </c>
      <c r="F87" s="19">
        <v>-806</v>
      </c>
      <c r="G87" s="18">
        <f t="shared" si="2"/>
        <v>163.98875879596017</v>
      </c>
      <c r="H87" s="17"/>
      <c r="I87" s="17"/>
    </row>
    <row r="88" spans="1:9" x14ac:dyDescent="0.25">
      <c r="A88" s="6">
        <v>51169</v>
      </c>
      <c r="B88" s="21" t="s">
        <v>54</v>
      </c>
      <c r="C88" s="19">
        <v>21576</v>
      </c>
      <c r="D88" s="3">
        <v>21320.0865628375</v>
      </c>
      <c r="E88" s="20">
        <v>-255.9134371625041</v>
      </c>
      <c r="F88" s="19">
        <v>-951</v>
      </c>
      <c r="G88" s="18">
        <f t="shared" si="2"/>
        <v>695.08656283749588</v>
      </c>
      <c r="H88" s="17"/>
      <c r="I88" s="17"/>
    </row>
    <row r="89" spans="1:9" x14ac:dyDescent="0.25">
      <c r="A89" s="6">
        <v>51171</v>
      </c>
      <c r="B89" s="21" t="s">
        <v>53</v>
      </c>
      <c r="C89" s="19">
        <v>44186</v>
      </c>
      <c r="D89" s="3">
        <v>45242.973433108316</v>
      </c>
      <c r="E89" s="20">
        <v>1056.9734331083159</v>
      </c>
      <c r="F89" s="19">
        <v>-652</v>
      </c>
      <c r="G89" s="18">
        <f t="shared" si="2"/>
        <v>1708.9734331083159</v>
      </c>
      <c r="H89" s="17"/>
      <c r="I89" s="17"/>
    </row>
    <row r="90" spans="1:9" x14ac:dyDescent="0.25">
      <c r="A90" s="6">
        <v>51173</v>
      </c>
      <c r="B90" s="21" t="s">
        <v>52</v>
      </c>
      <c r="C90" s="19">
        <v>29800</v>
      </c>
      <c r="D90" s="3">
        <v>28890.905036091841</v>
      </c>
      <c r="E90" s="20">
        <v>-909.09496390816275</v>
      </c>
      <c r="F90" s="19">
        <v>-1408</v>
      </c>
      <c r="G90" s="18">
        <f t="shared" si="2"/>
        <v>498.90503609183725</v>
      </c>
      <c r="H90" s="17"/>
      <c r="I90" s="17"/>
    </row>
    <row r="91" spans="1:9" x14ac:dyDescent="0.25">
      <c r="A91" s="6">
        <v>51175</v>
      </c>
      <c r="B91" s="21" t="s">
        <v>51</v>
      </c>
      <c r="C91" s="19">
        <v>17996</v>
      </c>
      <c r="D91" s="3">
        <v>17668.639719246199</v>
      </c>
      <c r="E91" s="20">
        <v>-327.36028075379733</v>
      </c>
      <c r="F91" s="19">
        <v>-412</v>
      </c>
      <c r="G91" s="18">
        <f t="shared" si="2"/>
        <v>84.639719246202674</v>
      </c>
      <c r="H91" s="17"/>
      <c r="I91" s="17"/>
    </row>
    <row r="92" spans="1:9" x14ac:dyDescent="0.25">
      <c r="A92" s="6">
        <v>51177</v>
      </c>
      <c r="B92" s="21" t="s">
        <v>50</v>
      </c>
      <c r="C92" s="19">
        <v>140032</v>
      </c>
      <c r="D92" s="3">
        <v>150945.85905457949</v>
      </c>
      <c r="E92" s="20">
        <v>10913.85905457949</v>
      </c>
      <c r="F92" s="19">
        <v>2266</v>
      </c>
      <c r="G92" s="18">
        <f t="shared" si="2"/>
        <v>8647.8590545794905</v>
      </c>
      <c r="H92" s="17"/>
      <c r="I92" s="17"/>
    </row>
    <row r="93" spans="1:9" x14ac:dyDescent="0.25">
      <c r="A93" s="6">
        <v>51179</v>
      </c>
      <c r="B93" s="21" t="s">
        <v>49</v>
      </c>
      <c r="C93" s="19">
        <v>156927</v>
      </c>
      <c r="D93" s="3">
        <v>168519.47598829941</v>
      </c>
      <c r="E93" s="20">
        <v>11592.47598829938</v>
      </c>
      <c r="F93" s="19">
        <v>4434</v>
      </c>
      <c r="G93" s="18">
        <f t="shared" si="2"/>
        <v>7158.4759882993803</v>
      </c>
      <c r="H93" s="17"/>
      <c r="I93" s="17"/>
    </row>
    <row r="94" spans="1:9" x14ac:dyDescent="0.25">
      <c r="A94" s="6">
        <v>51181</v>
      </c>
      <c r="B94" s="21" t="s">
        <v>48</v>
      </c>
      <c r="C94" s="19">
        <v>6561</v>
      </c>
      <c r="D94" s="3">
        <v>6671.0933104570786</v>
      </c>
      <c r="E94" s="20">
        <v>110.0933104570795</v>
      </c>
      <c r="F94" s="19">
        <v>-132</v>
      </c>
      <c r="G94" s="18">
        <f t="shared" si="2"/>
        <v>242.0933104570795</v>
      </c>
      <c r="H94" s="17"/>
      <c r="I94" s="17"/>
    </row>
    <row r="95" spans="1:9" x14ac:dyDescent="0.25">
      <c r="A95" s="6">
        <v>51183</v>
      </c>
      <c r="B95" s="21" t="s">
        <v>47</v>
      </c>
      <c r="C95" s="19">
        <v>10829</v>
      </c>
      <c r="D95" s="3">
        <v>10913.198230199539</v>
      </c>
      <c r="E95" s="20">
        <v>84.198230199535828</v>
      </c>
      <c r="F95" s="19">
        <v>-381</v>
      </c>
      <c r="G95" s="18">
        <f t="shared" si="2"/>
        <v>465.19823019953583</v>
      </c>
      <c r="H95" s="17"/>
      <c r="I95" s="17"/>
    </row>
    <row r="96" spans="1:9" x14ac:dyDescent="0.25">
      <c r="A96" s="6">
        <v>51185</v>
      </c>
      <c r="B96" s="21" t="s">
        <v>46</v>
      </c>
      <c r="C96" s="19">
        <v>40429</v>
      </c>
      <c r="D96" s="3">
        <v>39022.90108468564</v>
      </c>
      <c r="E96" s="20">
        <v>-1406.0989153143601</v>
      </c>
      <c r="F96" s="19">
        <v>-1867</v>
      </c>
      <c r="G96" s="18">
        <f t="shared" si="2"/>
        <v>460.90108468563994</v>
      </c>
      <c r="H96" s="17"/>
      <c r="I96" s="17"/>
    </row>
    <row r="97" spans="1:9" x14ac:dyDescent="0.25">
      <c r="A97" s="6">
        <v>51187</v>
      </c>
      <c r="B97" s="21" t="s">
        <v>45</v>
      </c>
      <c r="C97" s="19">
        <v>40727</v>
      </c>
      <c r="D97" s="3">
        <v>42152.599083831221</v>
      </c>
      <c r="E97" s="20">
        <v>1425.5990838312209</v>
      </c>
      <c r="F97" s="19">
        <v>75</v>
      </c>
      <c r="G97" s="18">
        <f t="shared" si="2"/>
        <v>1350.5990838312209</v>
      </c>
      <c r="H97" s="17"/>
      <c r="I97" s="17"/>
    </row>
    <row r="98" spans="1:9" x14ac:dyDescent="0.25">
      <c r="A98" s="6">
        <v>51191</v>
      </c>
      <c r="B98" s="21" t="s">
        <v>44</v>
      </c>
      <c r="C98" s="19">
        <v>53935</v>
      </c>
      <c r="D98" s="3">
        <v>53357.052960880726</v>
      </c>
      <c r="E98" s="20">
        <v>-577.94703911926626</v>
      </c>
      <c r="F98" s="19">
        <v>-1891</v>
      </c>
      <c r="G98" s="18">
        <f t="shared" si="2"/>
        <v>1313.0529608807337</v>
      </c>
      <c r="H98" s="17"/>
      <c r="I98" s="17"/>
    </row>
    <row r="99" spans="1:9" x14ac:dyDescent="0.25">
      <c r="A99" s="6">
        <v>51193</v>
      </c>
      <c r="B99" s="21" t="s">
        <v>43</v>
      </c>
      <c r="C99" s="19">
        <v>18477</v>
      </c>
      <c r="D99" s="3">
        <v>19857.215881540658</v>
      </c>
      <c r="E99" s="20">
        <v>1380.2158815406619</v>
      </c>
      <c r="F99" s="19">
        <v>-490</v>
      </c>
      <c r="G99" s="18">
        <f t="shared" si="2"/>
        <v>1870.2158815406619</v>
      </c>
      <c r="H99" s="17"/>
      <c r="I99" s="17"/>
    </row>
    <row r="100" spans="1:9" x14ac:dyDescent="0.25">
      <c r="A100" s="6">
        <v>51195</v>
      </c>
      <c r="B100" s="21" t="s">
        <v>42</v>
      </c>
      <c r="C100" s="19">
        <v>36130</v>
      </c>
      <c r="D100" s="3">
        <v>34710.64543477352</v>
      </c>
      <c r="E100" s="20">
        <v>-1419.35456522648</v>
      </c>
      <c r="F100" s="19">
        <v>-1327</v>
      </c>
      <c r="G100" s="18">
        <f t="shared" si="2"/>
        <v>-92.354565226479963</v>
      </c>
      <c r="H100" s="17"/>
      <c r="I100" s="17"/>
    </row>
    <row r="101" spans="1:9" x14ac:dyDescent="0.25">
      <c r="A101" s="6">
        <v>51197</v>
      </c>
      <c r="B101" s="21" t="s">
        <v>41</v>
      </c>
      <c r="C101" s="19">
        <v>28290</v>
      </c>
      <c r="D101" s="3">
        <v>28152.498750295919</v>
      </c>
      <c r="E101" s="20">
        <v>-137.5012497040843</v>
      </c>
      <c r="F101" s="19">
        <v>-963</v>
      </c>
      <c r="G101" s="18">
        <f t="shared" si="2"/>
        <v>825.49875029591567</v>
      </c>
      <c r="H101" s="17"/>
      <c r="I101" s="17"/>
    </row>
    <row r="102" spans="1:9" x14ac:dyDescent="0.25">
      <c r="A102" s="6">
        <v>51199</v>
      </c>
      <c r="B102" s="21" t="s">
        <v>40</v>
      </c>
      <c r="C102" s="19">
        <v>70045</v>
      </c>
      <c r="D102" s="3">
        <v>73053.071198747071</v>
      </c>
      <c r="E102" s="20">
        <v>3008.0711987470709</v>
      </c>
      <c r="F102" s="19">
        <v>348</v>
      </c>
      <c r="G102" s="18">
        <f t="shared" si="2"/>
        <v>2660.0711987470709</v>
      </c>
      <c r="H102" s="17"/>
      <c r="I102" s="17"/>
    </row>
    <row r="103" spans="1:9" x14ac:dyDescent="0.25">
      <c r="A103" s="6">
        <v>51510</v>
      </c>
      <c r="B103" s="21" t="s">
        <v>39</v>
      </c>
      <c r="C103" s="19">
        <v>159467</v>
      </c>
      <c r="D103" s="3">
        <v>163392.76623257759</v>
      </c>
      <c r="E103" s="20">
        <v>3925.7662325776182</v>
      </c>
      <c r="F103" s="19">
        <v>7833</v>
      </c>
      <c r="G103" s="18">
        <f t="shared" si="2"/>
        <v>-3907.2337674223818</v>
      </c>
      <c r="H103" s="17"/>
      <c r="I103" s="17"/>
    </row>
    <row r="104" spans="1:9" x14ac:dyDescent="0.25">
      <c r="A104" s="6">
        <v>51520</v>
      </c>
      <c r="B104" s="21" t="s">
        <v>38</v>
      </c>
      <c r="C104" s="19">
        <v>17219</v>
      </c>
      <c r="D104" s="3">
        <v>16941.819014097931</v>
      </c>
      <c r="E104" s="20">
        <v>-277.18098590206858</v>
      </c>
      <c r="F104" s="19">
        <v>-622</v>
      </c>
      <c r="G104" s="18">
        <f t="shared" ref="G104:G135" si="3">E104-F104</f>
        <v>344.81901409793142</v>
      </c>
      <c r="H104" s="17"/>
      <c r="I104" s="17"/>
    </row>
    <row r="105" spans="1:9" x14ac:dyDescent="0.25">
      <c r="A105" s="6">
        <v>51530</v>
      </c>
      <c r="B105" s="21" t="s">
        <v>37</v>
      </c>
      <c r="C105" s="19">
        <v>6641</v>
      </c>
      <c r="D105" s="3">
        <v>6750.9317699649482</v>
      </c>
      <c r="E105" s="20">
        <v>109.9317699649482</v>
      </c>
      <c r="F105" s="19">
        <v>-124</v>
      </c>
      <c r="G105" s="18">
        <f t="shared" si="3"/>
        <v>233.93176996494822</v>
      </c>
      <c r="H105" s="17"/>
      <c r="I105" s="17"/>
    </row>
    <row r="106" spans="1:9" x14ac:dyDescent="0.25">
      <c r="A106" s="6">
        <v>51540</v>
      </c>
      <c r="B106" s="21" t="s">
        <v>36</v>
      </c>
      <c r="C106" s="19">
        <v>46553</v>
      </c>
      <c r="D106" s="3">
        <v>46922.938310006837</v>
      </c>
      <c r="E106" s="20">
        <v>369.9383100068444</v>
      </c>
      <c r="F106" s="19">
        <v>743</v>
      </c>
      <c r="G106" s="18">
        <f t="shared" si="3"/>
        <v>-373.0616899931556</v>
      </c>
      <c r="H106" s="17"/>
      <c r="I106" s="17"/>
    </row>
    <row r="107" spans="1:9" x14ac:dyDescent="0.25">
      <c r="A107" s="6">
        <v>51550</v>
      </c>
      <c r="B107" s="21" t="s">
        <v>35</v>
      </c>
      <c r="C107" s="19">
        <v>249422</v>
      </c>
      <c r="D107" s="3">
        <v>256221.69546334009</v>
      </c>
      <c r="E107" s="20">
        <v>6799.6954633401183</v>
      </c>
      <c r="F107" s="19">
        <v>3230</v>
      </c>
      <c r="G107" s="18">
        <f t="shared" si="3"/>
        <v>3569.6954633401183</v>
      </c>
      <c r="H107" s="17"/>
      <c r="I107" s="17"/>
    </row>
    <row r="108" spans="1:9" x14ac:dyDescent="0.25">
      <c r="A108" s="6">
        <v>51570</v>
      </c>
      <c r="B108" s="21" t="s">
        <v>34</v>
      </c>
      <c r="C108" s="19">
        <v>18170</v>
      </c>
      <c r="D108" s="3">
        <v>18245.190081268869</v>
      </c>
      <c r="E108" s="20">
        <v>75.190081268872746</v>
      </c>
      <c r="F108" s="19">
        <v>-451</v>
      </c>
      <c r="G108" s="18">
        <f t="shared" si="3"/>
        <v>526.19008126887275</v>
      </c>
      <c r="H108" s="17"/>
      <c r="I108" s="17"/>
    </row>
    <row r="109" spans="1:9" x14ac:dyDescent="0.25">
      <c r="A109" s="6">
        <v>51580</v>
      </c>
      <c r="B109" s="21" t="s">
        <v>33</v>
      </c>
      <c r="C109" s="19">
        <v>5737</v>
      </c>
      <c r="D109" s="3">
        <v>5604.6807732348952</v>
      </c>
      <c r="E109" s="20">
        <v>-132.31922676510479</v>
      </c>
      <c r="F109" s="19">
        <v>-214</v>
      </c>
      <c r="G109" s="18">
        <f t="shared" si="3"/>
        <v>81.680773234895213</v>
      </c>
      <c r="H109" s="17"/>
      <c r="I109" s="17"/>
    </row>
    <row r="110" spans="1:9" x14ac:dyDescent="0.25">
      <c r="A110" s="6">
        <v>51590</v>
      </c>
      <c r="B110" s="21" t="s">
        <v>32</v>
      </c>
      <c r="C110" s="19">
        <v>42590</v>
      </c>
      <c r="D110" s="3">
        <v>43203.548023481242</v>
      </c>
      <c r="E110" s="20">
        <v>613.54802348124213</v>
      </c>
      <c r="F110" s="19">
        <v>-1647</v>
      </c>
      <c r="G110" s="18">
        <f t="shared" si="3"/>
        <v>2260.5480234812421</v>
      </c>
      <c r="H110" s="17"/>
      <c r="I110" s="17"/>
    </row>
    <row r="111" spans="1:9" x14ac:dyDescent="0.25">
      <c r="A111" s="6">
        <v>51595</v>
      </c>
      <c r="B111" s="21" t="s">
        <v>31</v>
      </c>
      <c r="C111" s="19">
        <v>5766</v>
      </c>
      <c r="D111" s="3">
        <v>5721.1727497720422</v>
      </c>
      <c r="E111" s="20">
        <v>-44.827250227957848</v>
      </c>
      <c r="F111" s="19">
        <v>-115</v>
      </c>
      <c r="G111" s="18">
        <f t="shared" si="3"/>
        <v>70.172749772042152</v>
      </c>
      <c r="H111" s="17"/>
      <c r="I111" s="17"/>
    </row>
    <row r="112" spans="1:9" x14ac:dyDescent="0.25">
      <c r="A112" s="6">
        <v>51600</v>
      </c>
      <c r="B112" s="21" t="s">
        <v>30</v>
      </c>
      <c r="C112" s="19">
        <v>24146</v>
      </c>
      <c r="D112" s="3">
        <v>25763.57851713842</v>
      </c>
      <c r="E112" s="20">
        <v>1617.578517138423</v>
      </c>
      <c r="F112" s="19">
        <v>268</v>
      </c>
      <c r="G112" s="18">
        <f t="shared" si="3"/>
        <v>1349.578517138423</v>
      </c>
      <c r="H112" s="17"/>
      <c r="I112" s="17"/>
    </row>
    <row r="113" spans="1:9" x14ac:dyDescent="0.25">
      <c r="A113" s="6">
        <v>51610</v>
      </c>
      <c r="B113" s="21" t="s">
        <v>29</v>
      </c>
      <c r="C113" s="19">
        <v>14658</v>
      </c>
      <c r="D113" s="3">
        <v>17056.41360823634</v>
      </c>
      <c r="E113" s="20">
        <v>2398.4136082363439</v>
      </c>
      <c r="F113" s="19">
        <v>162</v>
      </c>
      <c r="G113" s="18">
        <f t="shared" si="3"/>
        <v>2236.4136082363439</v>
      </c>
      <c r="H113" s="17"/>
      <c r="I113" s="17"/>
    </row>
    <row r="114" spans="1:9" x14ac:dyDescent="0.25">
      <c r="A114" s="6">
        <v>51620</v>
      </c>
      <c r="B114" s="21" t="s">
        <v>28</v>
      </c>
      <c r="C114" s="19">
        <v>8180</v>
      </c>
      <c r="D114" s="3">
        <v>8366.4885126307508</v>
      </c>
      <c r="E114" s="20">
        <v>186.48851263075079</v>
      </c>
      <c r="F114" s="19">
        <v>-268</v>
      </c>
      <c r="G114" s="18">
        <f t="shared" si="3"/>
        <v>454.48851263075079</v>
      </c>
      <c r="H114" s="17"/>
      <c r="I114" s="17"/>
    </row>
    <row r="115" spans="1:9" x14ac:dyDescent="0.25">
      <c r="A115" s="6">
        <v>51630</v>
      </c>
      <c r="B115" s="21" t="s">
        <v>27</v>
      </c>
      <c r="C115" s="19">
        <v>27982</v>
      </c>
      <c r="D115" s="3">
        <v>29865.512151255291</v>
      </c>
      <c r="E115" s="20">
        <v>1883.512151255291</v>
      </c>
      <c r="F115" s="19">
        <v>810</v>
      </c>
      <c r="G115" s="18">
        <f t="shared" si="3"/>
        <v>1073.512151255291</v>
      </c>
      <c r="H115" s="17"/>
      <c r="I115" s="17"/>
    </row>
    <row r="116" spans="1:9" x14ac:dyDescent="0.25">
      <c r="A116" s="6">
        <v>51640</v>
      </c>
      <c r="B116" s="21" t="s">
        <v>26</v>
      </c>
      <c r="C116" s="19">
        <v>6720</v>
      </c>
      <c r="D116" s="3">
        <v>7080.255843458438</v>
      </c>
      <c r="E116" s="20">
        <v>360.25584345843799</v>
      </c>
      <c r="F116" s="19">
        <v>-205</v>
      </c>
      <c r="G116" s="18">
        <f t="shared" si="3"/>
        <v>565.25584345843799</v>
      </c>
      <c r="H116" s="17"/>
      <c r="I116" s="17"/>
    </row>
    <row r="117" spans="1:9" x14ac:dyDescent="0.25">
      <c r="A117" s="6">
        <v>51650</v>
      </c>
      <c r="B117" s="21" t="s">
        <v>25</v>
      </c>
      <c r="C117" s="19">
        <v>137148</v>
      </c>
      <c r="D117" s="3">
        <v>136590.99766318561</v>
      </c>
      <c r="E117" s="20">
        <v>-557.0023368143593</v>
      </c>
      <c r="F117" s="19">
        <v>857</v>
      </c>
      <c r="G117" s="18">
        <f t="shared" si="3"/>
        <v>-1414.0023368143593</v>
      </c>
      <c r="H117" s="17"/>
      <c r="I117" s="17"/>
    </row>
    <row r="118" spans="1:9" x14ac:dyDescent="0.25">
      <c r="A118" s="6">
        <v>51660</v>
      </c>
      <c r="B118" s="21" t="s">
        <v>24</v>
      </c>
      <c r="C118" s="19">
        <v>51814</v>
      </c>
      <c r="D118" s="3">
        <v>53714.688389796553</v>
      </c>
      <c r="E118" s="20">
        <v>1900.6883897965531</v>
      </c>
      <c r="F118" s="19">
        <v>1249</v>
      </c>
      <c r="G118" s="18">
        <f t="shared" si="3"/>
        <v>651.68838979655311</v>
      </c>
      <c r="H118" s="17"/>
      <c r="I118" s="17"/>
    </row>
    <row r="119" spans="1:9" x14ac:dyDescent="0.25">
      <c r="A119" s="6">
        <v>51670</v>
      </c>
      <c r="B119" s="21" t="s">
        <v>23</v>
      </c>
      <c r="C119" s="19">
        <v>23033</v>
      </c>
      <c r="D119" s="3">
        <v>22574.54874491816</v>
      </c>
      <c r="E119" s="20">
        <v>-458.45125508183628</v>
      </c>
      <c r="F119" s="19">
        <v>-325</v>
      </c>
      <c r="G119" s="18">
        <f t="shared" si="3"/>
        <v>-133.45125508183628</v>
      </c>
      <c r="H119" s="17"/>
      <c r="I119" s="17"/>
    </row>
    <row r="120" spans="1:9" x14ac:dyDescent="0.25">
      <c r="A120" s="6">
        <v>51678</v>
      </c>
      <c r="B120" s="21" t="s">
        <v>22</v>
      </c>
      <c r="C120" s="19">
        <v>7320</v>
      </c>
      <c r="D120" s="3">
        <v>7518.523955239617</v>
      </c>
      <c r="E120" s="20">
        <v>198.52395523961701</v>
      </c>
      <c r="F120" s="19">
        <v>-166</v>
      </c>
      <c r="G120" s="18">
        <f t="shared" si="3"/>
        <v>364.52395523961701</v>
      </c>
      <c r="H120" s="17"/>
      <c r="I120" s="17"/>
    </row>
    <row r="121" spans="1:9" x14ac:dyDescent="0.25">
      <c r="A121" s="6">
        <v>51680</v>
      </c>
      <c r="B121" s="21" t="s">
        <v>21</v>
      </c>
      <c r="C121" s="19">
        <v>79009</v>
      </c>
      <c r="D121" s="3">
        <v>81416.615195776933</v>
      </c>
      <c r="E121" s="20">
        <v>2407.615195776933</v>
      </c>
      <c r="F121" s="19">
        <v>402</v>
      </c>
      <c r="G121" s="18">
        <f t="shared" si="3"/>
        <v>2005.615195776933</v>
      </c>
      <c r="H121" s="17"/>
      <c r="I121" s="17"/>
    </row>
    <row r="122" spans="1:9" x14ac:dyDescent="0.25">
      <c r="A122" s="6">
        <v>51683</v>
      </c>
      <c r="B122" s="21" t="s">
        <v>20</v>
      </c>
      <c r="C122" s="19">
        <v>42772</v>
      </c>
      <c r="D122" s="3">
        <v>44734.767639066893</v>
      </c>
      <c r="E122" s="20">
        <v>1962.767639066893</v>
      </c>
      <c r="F122" s="19">
        <v>1885</v>
      </c>
      <c r="G122" s="18">
        <f t="shared" si="3"/>
        <v>77.767639066893025</v>
      </c>
      <c r="H122" s="17"/>
      <c r="I122" s="17"/>
    </row>
    <row r="123" spans="1:9" x14ac:dyDescent="0.25">
      <c r="A123" s="6">
        <v>51685</v>
      </c>
      <c r="B123" s="21" t="s">
        <v>19</v>
      </c>
      <c r="C123" s="19">
        <v>17219</v>
      </c>
      <c r="D123" s="3">
        <v>17566.523721779831</v>
      </c>
      <c r="E123" s="20">
        <v>347.52372177983489</v>
      </c>
      <c r="F123" s="19">
        <v>1055</v>
      </c>
      <c r="G123" s="18">
        <f t="shared" si="3"/>
        <v>-707.47627822016511</v>
      </c>
      <c r="H123" s="17"/>
      <c r="I123" s="17"/>
    </row>
    <row r="124" spans="1:9" x14ac:dyDescent="0.25">
      <c r="A124" s="6">
        <v>51690</v>
      </c>
      <c r="B124" s="21" t="s">
        <v>18</v>
      </c>
      <c r="C124" s="19">
        <v>13485</v>
      </c>
      <c r="D124" s="3">
        <v>13710.83503388682</v>
      </c>
      <c r="E124" s="20">
        <v>225.83503388681859</v>
      </c>
      <c r="F124" s="19">
        <v>-669</v>
      </c>
      <c r="G124" s="18">
        <f t="shared" si="3"/>
        <v>894.83503388681856</v>
      </c>
      <c r="H124" s="17"/>
      <c r="I124" s="17"/>
    </row>
    <row r="125" spans="1:9" x14ac:dyDescent="0.25">
      <c r="A125" s="6">
        <v>51700</v>
      </c>
      <c r="B125" s="21" t="s">
        <v>17</v>
      </c>
      <c r="C125" s="19">
        <v>186247</v>
      </c>
      <c r="D125" s="3">
        <v>182835.41671460861</v>
      </c>
      <c r="E125" s="20">
        <v>-3411.583285391418</v>
      </c>
      <c r="F125" s="19">
        <v>3253</v>
      </c>
      <c r="G125" s="18">
        <f t="shared" si="3"/>
        <v>-6664.583285391418</v>
      </c>
      <c r="H125" s="17"/>
      <c r="I125" s="17"/>
    </row>
    <row r="126" spans="1:9" x14ac:dyDescent="0.25">
      <c r="A126" s="6">
        <v>51710</v>
      </c>
      <c r="B126" s="21" t="s">
        <v>16</v>
      </c>
      <c r="C126" s="19">
        <v>238005</v>
      </c>
      <c r="D126" s="3">
        <v>240182.72505617989</v>
      </c>
      <c r="E126" s="20">
        <v>2177.7250561798569</v>
      </c>
      <c r="F126" s="19">
        <v>4582</v>
      </c>
      <c r="G126" s="18">
        <f t="shared" si="3"/>
        <v>-2404.2749438201431</v>
      </c>
      <c r="H126" s="17"/>
      <c r="I126" s="17"/>
    </row>
    <row r="127" spans="1:9" x14ac:dyDescent="0.25">
      <c r="A127" s="6">
        <v>51720</v>
      </c>
      <c r="B127" s="21" t="s">
        <v>15</v>
      </c>
      <c r="C127" s="19">
        <v>3687</v>
      </c>
      <c r="D127" s="3">
        <v>3875.1554256894892</v>
      </c>
      <c r="E127" s="20">
        <v>188.15542568948919</v>
      </c>
      <c r="F127" s="19">
        <v>-136</v>
      </c>
      <c r="G127" s="18">
        <f t="shared" si="3"/>
        <v>324.15542568948922</v>
      </c>
      <c r="H127" s="17"/>
      <c r="I127" s="17"/>
    </row>
    <row r="128" spans="1:9" x14ac:dyDescent="0.25">
      <c r="A128" s="6">
        <v>51730</v>
      </c>
      <c r="B128" s="21" t="s">
        <v>14</v>
      </c>
      <c r="C128" s="19">
        <v>33458</v>
      </c>
      <c r="D128" s="3">
        <v>34628.44112706017</v>
      </c>
      <c r="E128" s="20">
        <v>1170.4411270601699</v>
      </c>
      <c r="F128" s="19">
        <v>-557</v>
      </c>
      <c r="G128" s="18">
        <f t="shared" si="3"/>
        <v>1727.4411270601699</v>
      </c>
      <c r="H128" s="17"/>
      <c r="I128" s="17"/>
    </row>
    <row r="129" spans="1:9" x14ac:dyDescent="0.25">
      <c r="A129" s="6">
        <v>51735</v>
      </c>
      <c r="B129" s="21" t="s">
        <v>13</v>
      </c>
      <c r="C129" s="19">
        <v>12460</v>
      </c>
      <c r="D129" s="3">
        <v>13308.48689627507</v>
      </c>
      <c r="E129" s="20">
        <v>848.48689627507156</v>
      </c>
      <c r="F129" s="19">
        <v>-73</v>
      </c>
      <c r="G129" s="18">
        <f t="shared" si="3"/>
        <v>921.48689627507156</v>
      </c>
      <c r="H129" s="17"/>
      <c r="I129" s="17"/>
    </row>
    <row r="130" spans="1:9" x14ac:dyDescent="0.25">
      <c r="A130" s="6">
        <v>51740</v>
      </c>
      <c r="B130" s="21" t="s">
        <v>12</v>
      </c>
      <c r="C130" s="19">
        <v>97915</v>
      </c>
      <c r="D130" s="3">
        <v>97116.635871625986</v>
      </c>
      <c r="E130" s="20">
        <v>-798.3641283740144</v>
      </c>
      <c r="F130" s="19">
        <v>442</v>
      </c>
      <c r="G130" s="18">
        <f t="shared" si="3"/>
        <v>-1240.3641283740144</v>
      </c>
      <c r="H130" s="17"/>
      <c r="I130" s="17"/>
    </row>
    <row r="131" spans="1:9" x14ac:dyDescent="0.25">
      <c r="A131" s="6">
        <v>51750</v>
      </c>
      <c r="B131" s="21" t="s">
        <v>11</v>
      </c>
      <c r="C131" s="19">
        <v>16070</v>
      </c>
      <c r="D131" s="3">
        <v>16541.211861498869</v>
      </c>
      <c r="E131" s="20">
        <v>471.21186149887222</v>
      </c>
      <c r="F131" s="19">
        <v>-11</v>
      </c>
      <c r="G131" s="18">
        <f t="shared" si="3"/>
        <v>482.21186149887222</v>
      </c>
      <c r="H131" s="17"/>
      <c r="I131" s="17"/>
    </row>
    <row r="132" spans="1:9" x14ac:dyDescent="0.25">
      <c r="A132" s="6">
        <v>51760</v>
      </c>
      <c r="B132" s="21" t="s">
        <v>10</v>
      </c>
      <c r="C132" s="19">
        <v>226610</v>
      </c>
      <c r="D132" s="3">
        <v>241477.68896000221</v>
      </c>
      <c r="E132" s="20">
        <v>14867.68896000221</v>
      </c>
      <c r="F132" s="19">
        <v>3975</v>
      </c>
      <c r="G132" s="18">
        <f t="shared" si="3"/>
        <v>10892.68896000221</v>
      </c>
      <c r="H132" s="17"/>
      <c r="I132" s="17"/>
    </row>
    <row r="133" spans="1:9" x14ac:dyDescent="0.25">
      <c r="A133" s="6">
        <v>51770</v>
      </c>
      <c r="B133" s="21" t="s">
        <v>9</v>
      </c>
      <c r="C133" s="19">
        <v>100011</v>
      </c>
      <c r="D133" s="3">
        <v>100085.9529849239</v>
      </c>
      <c r="E133" s="20">
        <v>74.952984923918848</v>
      </c>
      <c r="F133" s="19">
        <v>-913</v>
      </c>
      <c r="G133" s="18">
        <f t="shared" si="3"/>
        <v>987.95298492391885</v>
      </c>
      <c r="H133" s="17"/>
      <c r="I133" s="17"/>
    </row>
    <row r="134" spans="1:9" x14ac:dyDescent="0.25">
      <c r="A134" s="6">
        <v>51775</v>
      </c>
      <c r="B134" s="21" t="s">
        <v>8</v>
      </c>
      <c r="C134" s="19">
        <v>25346</v>
      </c>
      <c r="D134" s="3">
        <v>25867.590701628698</v>
      </c>
      <c r="E134" s="20">
        <v>521.59070162870194</v>
      </c>
      <c r="F134" s="19">
        <v>-871</v>
      </c>
      <c r="G134" s="18">
        <f t="shared" si="3"/>
        <v>1392.5907016287019</v>
      </c>
      <c r="H134" s="17"/>
      <c r="I134" s="17"/>
    </row>
    <row r="135" spans="1:9" x14ac:dyDescent="0.25">
      <c r="A135" s="6">
        <v>51790</v>
      </c>
      <c r="B135" s="21" t="s">
        <v>7</v>
      </c>
      <c r="C135" s="19">
        <v>25750</v>
      </c>
      <c r="D135" s="3">
        <v>26833.84233710714</v>
      </c>
      <c r="E135" s="20">
        <v>1083.8423371071369</v>
      </c>
      <c r="F135" s="19">
        <v>-786</v>
      </c>
      <c r="G135" s="18">
        <f t="shared" si="3"/>
        <v>1869.8423371071369</v>
      </c>
      <c r="H135" s="17"/>
      <c r="I135" s="17"/>
    </row>
    <row r="136" spans="1:9" x14ac:dyDescent="0.25">
      <c r="A136" s="6">
        <v>51800</v>
      </c>
      <c r="B136" s="21" t="s">
        <v>6</v>
      </c>
      <c r="C136" s="19">
        <v>94324</v>
      </c>
      <c r="D136" s="3">
        <v>104250.778294416</v>
      </c>
      <c r="E136" s="20">
        <v>9926.7782944160426</v>
      </c>
      <c r="F136" s="19">
        <v>1092</v>
      </c>
      <c r="G136" s="18">
        <f t="shared" ref="G136:G140" si="4">E136-F136</f>
        <v>8834.7782944160426</v>
      </c>
      <c r="H136" s="17"/>
      <c r="I136" s="17"/>
    </row>
    <row r="137" spans="1:9" x14ac:dyDescent="0.25">
      <c r="A137" s="6">
        <v>51810</v>
      </c>
      <c r="B137" s="21" t="s">
        <v>5</v>
      </c>
      <c r="C137" s="19">
        <v>459470</v>
      </c>
      <c r="D137" s="3">
        <v>453788.12041061441</v>
      </c>
      <c r="E137" s="20">
        <v>-5681.8795893855859</v>
      </c>
      <c r="F137" s="19">
        <v>6840</v>
      </c>
      <c r="G137" s="18">
        <f t="shared" si="4"/>
        <v>-12521.879589385586</v>
      </c>
      <c r="H137" s="17"/>
      <c r="I137" s="17"/>
    </row>
    <row r="138" spans="1:9" x14ac:dyDescent="0.25">
      <c r="A138" s="6">
        <v>51820</v>
      </c>
      <c r="B138" s="21" t="s">
        <v>4</v>
      </c>
      <c r="C138" s="19">
        <v>22196</v>
      </c>
      <c r="D138" s="3">
        <v>23952.8737755457</v>
      </c>
      <c r="E138" s="20">
        <v>1756.8737755456971</v>
      </c>
      <c r="F138" s="19">
        <v>-121</v>
      </c>
      <c r="G138" s="18">
        <f t="shared" si="4"/>
        <v>1877.8737755456971</v>
      </c>
      <c r="H138" s="17"/>
      <c r="I138" s="17"/>
    </row>
    <row r="139" spans="1:9" x14ac:dyDescent="0.25">
      <c r="A139" s="6">
        <v>51830</v>
      </c>
      <c r="B139" s="21" t="s">
        <v>3</v>
      </c>
      <c r="C139" s="19">
        <v>15425</v>
      </c>
      <c r="D139" s="3">
        <v>15820.001525503771</v>
      </c>
      <c r="E139" s="20">
        <v>395.00152550376703</v>
      </c>
      <c r="F139" s="19">
        <v>18</v>
      </c>
      <c r="G139" s="18">
        <f t="shared" si="4"/>
        <v>377.00152550376703</v>
      </c>
      <c r="H139" s="17"/>
      <c r="I139" s="17"/>
    </row>
    <row r="140" spans="1:9" x14ac:dyDescent="0.25">
      <c r="A140" s="6">
        <v>51840</v>
      </c>
      <c r="B140" s="21" t="s">
        <v>2</v>
      </c>
      <c r="C140" s="19">
        <v>28120</v>
      </c>
      <c r="D140" s="3">
        <v>30075.444310281269</v>
      </c>
      <c r="E140" s="20">
        <v>1955.4443102812661</v>
      </c>
      <c r="F140" s="19">
        <v>173</v>
      </c>
      <c r="G140" s="18">
        <f t="shared" si="4"/>
        <v>1782.4443102812661</v>
      </c>
      <c r="H140" s="17"/>
      <c r="I140" s="17"/>
    </row>
    <row r="141" spans="1:9" x14ac:dyDescent="0.25">
      <c r="A141" s="16"/>
      <c r="B141" s="15" t="s">
        <v>1</v>
      </c>
      <c r="C141" s="13">
        <f>SUM(C8:C102)</f>
        <v>6041248</v>
      </c>
      <c r="D141" s="13">
        <f>SUM(D8:D102)</f>
        <v>6240502.1423529219</v>
      </c>
      <c r="E141" s="14">
        <f>SUM(E8:E102)</f>
        <v>199254.14235292393</v>
      </c>
      <c r="F141" s="13">
        <f>SUM(F8:F102)</f>
        <v>47793</v>
      </c>
      <c r="G141" s="12">
        <f>SUM(G8:G102)</f>
        <v>151461.14235292395</v>
      </c>
      <c r="H141" s="3"/>
    </row>
    <row r="142" spans="1:9" x14ac:dyDescent="0.25">
      <c r="A142" s="11"/>
      <c r="B142" s="10" t="s">
        <v>0</v>
      </c>
      <c r="C142" s="8">
        <f>SUM(C103:C140)</f>
        <v>2590145</v>
      </c>
      <c r="D142" s="8">
        <f>SUM(D103:D140)</f>
        <v>2639604.8576470753</v>
      </c>
      <c r="E142" s="9">
        <f>SUM(E103:E140)</f>
        <v>49459.857647075398</v>
      </c>
      <c r="F142" s="8">
        <f>SUM(F103:F140)</f>
        <v>30595</v>
      </c>
      <c r="G142" s="7">
        <f>SUM(G103:G140)</f>
        <v>18864.857647075398</v>
      </c>
    </row>
    <row r="143" spans="1:9" x14ac:dyDescent="0.25">
      <c r="A143" s="6"/>
      <c r="B143" s="5"/>
      <c r="C143" s="4"/>
      <c r="D143" s="4"/>
      <c r="G143" s="3"/>
    </row>
    <row r="144" spans="1:9" x14ac:dyDescent="0.25">
      <c r="G144" s="3"/>
    </row>
    <row r="145" spans="7:7" x14ac:dyDescent="0.25">
      <c r="G145" s="3"/>
    </row>
    <row r="146" spans="7:7" x14ac:dyDescent="0.25">
      <c r="G146" s="3"/>
    </row>
    <row r="147" spans="7:7" x14ac:dyDescent="0.25">
      <c r="G147" s="3"/>
    </row>
    <row r="148" spans="7:7" x14ac:dyDescent="0.25">
      <c r="G148" s="3"/>
    </row>
    <row r="149" spans="7:7" x14ac:dyDescent="0.25">
      <c r="G149" s="3"/>
    </row>
    <row r="150" spans="7:7" x14ac:dyDescent="0.25">
      <c r="G150" s="3"/>
    </row>
    <row r="151" spans="7:7" x14ac:dyDescent="0.25">
      <c r="G151" s="3"/>
    </row>
    <row r="152" spans="7:7" x14ac:dyDescent="0.25">
      <c r="G152" s="3"/>
    </row>
    <row r="153" spans="7:7" x14ac:dyDescent="0.25">
      <c r="G153" s="3"/>
    </row>
    <row r="154" spans="7:7" x14ac:dyDescent="0.25">
      <c r="G154" s="3"/>
    </row>
    <row r="155" spans="7:7" x14ac:dyDescent="0.25">
      <c r="G155" s="3"/>
    </row>
    <row r="156" spans="7:7" x14ac:dyDescent="0.25">
      <c r="G156" s="3"/>
    </row>
    <row r="157" spans="7:7" x14ac:dyDescent="0.25">
      <c r="G157" s="3"/>
    </row>
    <row r="158" spans="7:7" x14ac:dyDescent="0.25">
      <c r="G158" s="3"/>
    </row>
    <row r="159" spans="7:7" x14ac:dyDescent="0.25">
      <c r="G159" s="3"/>
    </row>
    <row r="160" spans="7:7" x14ac:dyDescent="0.25">
      <c r="G160" s="3"/>
    </row>
    <row r="161" spans="7:7" x14ac:dyDescent="0.25">
      <c r="G161" s="3"/>
    </row>
    <row r="162" spans="7:7" x14ac:dyDescent="0.25">
      <c r="G162" s="3"/>
    </row>
    <row r="163" spans="7:7" x14ac:dyDescent="0.25">
      <c r="G163" s="3"/>
    </row>
    <row r="164" spans="7:7" x14ac:dyDescent="0.25">
      <c r="G164" s="3"/>
    </row>
  </sheetData>
  <mergeCells count="3">
    <mergeCell ref="A1:G1"/>
    <mergeCell ref="A2:G2"/>
    <mergeCell ref="E4:G4"/>
  </mergeCells>
  <pageMargins left="0.75" right="0.75" top="1" bottom="1" header="0.5" footer="0.5"/>
  <pageSetup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Change_2025</vt:lpstr>
      <vt:lpstr>Change_2025!Print_Area</vt:lpstr>
      <vt:lpstr>Change_2025!Print_Titles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Baik, Sol (avv5zh)</dc:creator>
  <cp:lastModifiedBy>Baik, Sol (avv5zh)</cp:lastModifiedBy>
  <dcterms:created xsi:type="dcterms:W3CDTF">2015-06-05T18:17:20Z</dcterms:created>
  <dcterms:modified xsi:type="dcterms:W3CDTF">2026-02-18T20:24:55Z</dcterms:modified>
</cp:coreProperties>
</file>